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95" windowHeight="7425" firstSheet="2" activeTab="6"/>
  </bookViews>
  <sheets>
    <sheet name="Parameters" sheetId="8" r:id="rId1"/>
    <sheet name="Anthropometry" sheetId="7" r:id="rId2"/>
    <sheet name="Blood Collection" sheetId="6" r:id="rId3"/>
    <sheet name="HemoCue" sheetId="5" r:id="rId4"/>
    <sheet name="Malaria" sheetId="4" r:id="rId5"/>
    <sheet name="General Laboratory" sheetId="1" r:id="rId6"/>
    <sheet name="Stationary" sheetId="2" r:id="rId7"/>
  </sheets>
  <calcPr calcId="145621"/>
</workbook>
</file>

<file path=xl/calcChain.xml><?xml version="1.0" encoding="utf-8"?>
<calcChain xmlns="http://schemas.openxmlformats.org/spreadsheetml/2006/main">
  <c r="I27" i="1" l="1"/>
  <c r="I26" i="1"/>
  <c r="I24" i="1" l="1"/>
  <c r="I21" i="6"/>
  <c r="I20" i="6"/>
  <c r="I6" i="7" l="1"/>
  <c r="I4" i="7"/>
  <c r="I5" i="6" l="1"/>
  <c r="B18" i="8" l="1"/>
  <c r="I17" i="2" l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C41" i="1"/>
  <c r="I35" i="1"/>
  <c r="I34" i="1"/>
  <c r="I33" i="1"/>
  <c r="I31" i="1"/>
  <c r="I30" i="1"/>
  <c r="I29" i="1"/>
  <c r="I28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C8" i="4"/>
  <c r="I2" i="4"/>
  <c r="I4" i="4" s="1"/>
  <c r="C12" i="5"/>
  <c r="I6" i="5"/>
  <c r="I5" i="5"/>
  <c r="I4" i="5"/>
  <c r="I3" i="5"/>
  <c r="I2" i="5"/>
  <c r="I8" i="5" s="1"/>
  <c r="B16" i="8" s="1"/>
  <c r="C30" i="6"/>
  <c r="I23" i="6"/>
  <c r="I22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4" i="6"/>
  <c r="I3" i="6"/>
  <c r="I2" i="6"/>
  <c r="I3" i="7"/>
  <c r="I2" i="7"/>
  <c r="B14" i="8" s="1"/>
  <c r="I19" i="2" l="1"/>
  <c r="B21" i="8" s="1"/>
  <c r="I37" i="1"/>
  <c r="B19" i="8" s="1"/>
  <c r="I25" i="6"/>
  <c r="B15" i="8" s="1"/>
  <c r="B24" i="8" l="1"/>
</calcChain>
</file>

<file path=xl/sharedStrings.xml><?xml version="1.0" encoding="utf-8"?>
<sst xmlns="http://schemas.openxmlformats.org/spreadsheetml/2006/main" count="470" uniqueCount="297">
  <si>
    <t>Population</t>
  </si>
  <si>
    <t>Sample Size</t>
  </si>
  <si>
    <t>Biological Indicators and Laboratory Tests</t>
  </si>
  <si>
    <t>Children 6-24 Months</t>
  </si>
  <si>
    <t>Category</t>
  </si>
  <si>
    <t>Costs</t>
  </si>
  <si>
    <t>Anthropometry</t>
  </si>
  <si>
    <t>Blood Collection</t>
  </si>
  <si>
    <t>HemoCue</t>
  </si>
  <si>
    <t>Urine and Stool Collection</t>
  </si>
  <si>
    <t xml:space="preserve">Not for Baseline </t>
  </si>
  <si>
    <t>Malaria</t>
  </si>
  <si>
    <t>General Lab</t>
  </si>
  <si>
    <t>Food and Salt Supplies</t>
  </si>
  <si>
    <t>Not for Baseline</t>
  </si>
  <si>
    <t>Stationary</t>
  </si>
  <si>
    <t>Total</t>
  </si>
  <si>
    <t>#</t>
  </si>
  <si>
    <t>Item</t>
  </si>
  <si>
    <t>Quantity Required for Survey (Total Units)</t>
  </si>
  <si>
    <t>Vendor</t>
  </si>
  <si>
    <t>Part Number</t>
  </si>
  <si>
    <t>Unit Cost (US$)</t>
  </si>
  <si>
    <t>Unit (pack, box, grams, mL)</t>
  </si>
  <si>
    <t>Number of Units</t>
  </si>
  <si>
    <t>Total Cost (USD)</t>
  </si>
  <si>
    <t>Comments</t>
  </si>
  <si>
    <t xml:space="preserve">Shorr boards </t>
  </si>
  <si>
    <r>
      <t xml:space="preserve">Weigh and Measure </t>
    </r>
    <r>
      <rPr>
        <u/>
        <sz val="8"/>
        <color theme="3"/>
        <rFont val="Arial"/>
        <family val="2"/>
      </rPr>
      <t xml:space="preserve">sandy@weighandmeasure.com </t>
    </r>
  </si>
  <si>
    <t>I/C/A AL Shorr Board</t>
  </si>
  <si>
    <t>Each</t>
  </si>
  <si>
    <t>Seca 874 Digital Floor Scale with Mother/Child Function</t>
  </si>
  <si>
    <r>
      <t xml:space="preserve">Weigh and Measure  </t>
    </r>
    <r>
      <rPr>
        <u/>
        <sz val="8"/>
        <color theme="3"/>
        <rFont val="Arial"/>
        <family val="2"/>
      </rPr>
      <t>sandy@weighandmeasure.com</t>
    </r>
    <r>
      <rPr>
        <sz val="8"/>
        <rFont val="Arial"/>
        <family val="2"/>
      </rPr>
      <t xml:space="preserve"> </t>
    </r>
  </si>
  <si>
    <t>Seca 874</t>
  </si>
  <si>
    <t>Notes: 1 Board and Scale per team and 3 extra</t>
  </si>
  <si>
    <t xml:space="preserve">Total </t>
  </si>
  <si>
    <t>Quantity Required for Survey, Pilot (150), and Training (150) (Total Units + 250 Extra)</t>
  </si>
  <si>
    <t>Plasters (Bandaids)</t>
  </si>
  <si>
    <t>Fisher Scientific</t>
  </si>
  <si>
    <t>17-442-3C</t>
  </si>
  <si>
    <t>Pack of 100</t>
  </si>
  <si>
    <t>Individually wrapped alcohol pads</t>
  </si>
  <si>
    <t>06-669-62</t>
  </si>
  <si>
    <t>Case of 4000</t>
  </si>
  <si>
    <t>Sterile gauze pads</t>
  </si>
  <si>
    <t>19-808-936</t>
  </si>
  <si>
    <t>Fisher# 02-683-94; BD #367815</t>
  </si>
  <si>
    <t>Fisher# 22-029308; Covidien# 8881307006</t>
  </si>
  <si>
    <t>Vacutainer barrels</t>
  </si>
  <si>
    <t>22-289-953</t>
  </si>
  <si>
    <t>Case of 1000</t>
  </si>
  <si>
    <t>Tourniquets</t>
  </si>
  <si>
    <t>02-657-6</t>
  </si>
  <si>
    <t>Pack of 25</t>
  </si>
  <si>
    <t>21 Gauge needles (for adolescents and adults)</t>
  </si>
  <si>
    <t xml:space="preserve">Fisher# B367344; BD# 367344 </t>
  </si>
  <si>
    <t>Pack of 50</t>
  </si>
  <si>
    <t>23 Gauge needles (for children)</t>
  </si>
  <si>
    <t xml:space="preserve">Fisher# 02-664; BD# 367283 </t>
  </si>
  <si>
    <t>Vacutainer tube racks (for processing specimens)</t>
  </si>
  <si>
    <t>14-809A</t>
  </si>
  <si>
    <t>Case of 4</t>
  </si>
  <si>
    <t>Vacutainer tube racks (for shipper in field)</t>
  </si>
  <si>
    <t xml:space="preserve"> 02-215-456</t>
  </si>
  <si>
    <t>50mL Centrifuge tube (for preparing 0.1% Ascorbic Acid solution for RBC folate)</t>
  </si>
  <si>
    <t xml:space="preserve"> 14-432-22</t>
  </si>
  <si>
    <t>Case of 500</t>
  </si>
  <si>
    <t>AC10502</t>
  </si>
  <si>
    <t>100 g Bottle</t>
  </si>
  <si>
    <t>Eppendorf Fixed pipette, 1000 uL (For preparation of RBC lysate)</t>
  </si>
  <si>
    <t>05-402-76</t>
  </si>
  <si>
    <t>Eppendorf pipette tips, 50-1000uL, 10 packs of 96 (For preparation of RBC lysate)</t>
  </si>
  <si>
    <t>05-403-68</t>
  </si>
  <si>
    <t>Case of 960</t>
  </si>
  <si>
    <t>Eppendorf fixed pipette (100 uL)(For preparation of RBC lysate)</t>
  </si>
  <si>
    <t>05-402-66</t>
  </si>
  <si>
    <t>Eppendorf pipette tips,21-200uL, Case of 960 (For preparation of RBC lysate)</t>
  </si>
  <si>
    <t>05-403-66</t>
  </si>
  <si>
    <t>NC9976436</t>
  </si>
  <si>
    <t>Pack of 500</t>
  </si>
  <si>
    <t>14-955-331</t>
  </si>
  <si>
    <t>Case of 144</t>
  </si>
  <si>
    <t>Pilot</t>
  </si>
  <si>
    <t>Training</t>
  </si>
  <si>
    <t>Extra</t>
  </si>
  <si>
    <t>MRDR (Subset)</t>
  </si>
  <si>
    <t>200 + 200 extra for pilot and training</t>
  </si>
  <si>
    <t>HemoCue 301</t>
  </si>
  <si>
    <t xml:space="preserve">HemoCue </t>
  </si>
  <si>
    <t>Microcuvettes for HemoCue 301</t>
  </si>
  <si>
    <t>5,486</t>
  </si>
  <si>
    <t>HemoCue for HemoCue 301, 4x50/ bottle, $270.00</t>
  </si>
  <si>
    <t>HemoCue 201 Microcuvettes, 4x50/Bottle</t>
  </si>
  <si>
    <t>Pack of 4 Bottles</t>
  </si>
  <si>
    <t>Kimwipes (tissue wipes for cuvettes)</t>
  </si>
  <si>
    <t xml:space="preserve">Fisher Scientific </t>
  </si>
  <si>
    <t>06-666-A</t>
  </si>
  <si>
    <t>Case of 60 Packs</t>
  </si>
  <si>
    <t>Parafilm</t>
  </si>
  <si>
    <t>13-374-10</t>
  </si>
  <si>
    <t>Batteries (AA)</t>
  </si>
  <si>
    <t>19-009-780</t>
  </si>
  <si>
    <t>30 tests/kit</t>
  </si>
  <si>
    <t>Disposable underpads(to protect table or provide clean working surface during blood collection/processing)</t>
  </si>
  <si>
    <t>8 Cases</t>
  </si>
  <si>
    <t>23-666-062</t>
  </si>
  <si>
    <t>Case of 300</t>
  </si>
  <si>
    <t>Biohazard bags, 12"x24"</t>
  </si>
  <si>
    <t>01-826-5</t>
  </si>
  <si>
    <t>Case of 200</t>
  </si>
  <si>
    <t>Sharps container</t>
  </si>
  <si>
    <t>14-827-109</t>
  </si>
  <si>
    <t>Case of 18</t>
  </si>
  <si>
    <t>1 Roll</t>
  </si>
  <si>
    <t>Fisher# NC9017185; U-Line# S2501-P</t>
  </si>
  <si>
    <t>Therma-Frost Gel Pack, 8 oz.</t>
  </si>
  <si>
    <t>7 Cases</t>
  </si>
  <si>
    <t>Plastilite Corp.</t>
  </si>
  <si>
    <t>TF8</t>
  </si>
  <si>
    <t>Case of 72</t>
  </si>
  <si>
    <t>Small gloves, nitrile, powder-free</t>
  </si>
  <si>
    <t>5 cases</t>
  </si>
  <si>
    <t>19-130-1597B</t>
  </si>
  <si>
    <t>Case of 10 Packs</t>
  </si>
  <si>
    <t>Medium gloves, nitrile, powder-free</t>
  </si>
  <si>
    <t>10 Case</t>
  </si>
  <si>
    <t>19-130-1597C</t>
  </si>
  <si>
    <t>Large gloves, nitrile, powder-free</t>
  </si>
  <si>
    <t>19-130-1597D</t>
  </si>
  <si>
    <t>7"x8" Ziploc bags (for salt samples)</t>
  </si>
  <si>
    <t xml:space="preserve">502004564 
</t>
  </si>
  <si>
    <t>10.5"x11" Ziploc bags (for storage and shipment of cryovial boxes, as well as study supplies)</t>
  </si>
  <si>
    <t>2 Cases</t>
  </si>
  <si>
    <t>Case of 250</t>
  </si>
  <si>
    <t>15.5"x13" Ziploc bags (for questionnaires and paperwork)</t>
  </si>
  <si>
    <t xml:space="preserve">502004566 
</t>
  </si>
  <si>
    <t xml:space="preserve">Disposable 6" transfer pipettes </t>
  </si>
  <si>
    <t>13-711-7M</t>
  </si>
  <si>
    <t>Cryovial storage boxes (100 places)</t>
  </si>
  <si>
    <t>CIC</t>
  </si>
  <si>
    <t>RB-2</t>
  </si>
  <si>
    <t>Cell dividers for Cryovial storage boxes (100 places)</t>
  </si>
  <si>
    <t>RB-100</t>
  </si>
  <si>
    <t>Cryovial racks (for processing blood samples)</t>
  </si>
  <si>
    <t>03-375-9</t>
  </si>
  <si>
    <t>Rubber bands (for securing cryovial boxes during storage and shipment)</t>
  </si>
  <si>
    <t>6 Bags of 100</t>
  </si>
  <si>
    <t>In-House</t>
  </si>
  <si>
    <t>PCR tubes -0.2 ml to ship samples to Juergen</t>
  </si>
  <si>
    <t>Sarstedt Inc.</t>
  </si>
  <si>
    <t>Alphanumeric sample storage racks for PCR tubes</t>
  </si>
  <si>
    <t>6 cases</t>
  </si>
  <si>
    <t>NC9901161</t>
  </si>
  <si>
    <t>Case of 10</t>
  </si>
  <si>
    <t>Shippers (or "cool boxes") for the field, 11x11x12.25</t>
  </si>
  <si>
    <t>03-530-17</t>
  </si>
  <si>
    <t>Digital Thermometers to record the temperatures in the field and during transportation, -25C - +70C range.</t>
  </si>
  <si>
    <t xml:space="preserve">Fisher Scientific 
</t>
  </si>
  <si>
    <t>15-077-960</t>
  </si>
  <si>
    <t>S49018Q</t>
  </si>
  <si>
    <t>SIMRAN AC-3000 Transformer</t>
  </si>
  <si>
    <t>www.voltage-converter-transformers.com</t>
  </si>
  <si>
    <t>SIMRAN AC-3000</t>
  </si>
  <si>
    <t>Safety Glasses</t>
  </si>
  <si>
    <t xml:space="preserve">S01822 </t>
  </si>
  <si>
    <t>Case of 12</t>
  </si>
  <si>
    <t>Forma 956 Freezer (-86C)</t>
  </si>
  <si>
    <t>Hand Soap, 500mL bottle</t>
  </si>
  <si>
    <t>04-355-50</t>
  </si>
  <si>
    <t>Disinfectant</t>
  </si>
  <si>
    <t xml:space="preserve"> 23-640-500</t>
  </si>
  <si>
    <t>Disposable Lab coats, large (for sample processing)</t>
  </si>
  <si>
    <t>19-087-222</t>
  </si>
  <si>
    <t>Case of 30</t>
  </si>
  <si>
    <r>
      <t>Dometic CoolFreeze-</t>
    </r>
    <r>
      <rPr>
        <u/>
        <sz val="8"/>
        <rFont val="Arial"/>
        <family val="2"/>
      </rPr>
      <t>CF40</t>
    </r>
  </si>
  <si>
    <t>Purchased and shipped by ASI; Email:Johnadams@asirvparts.com</t>
  </si>
  <si>
    <t>CF40</t>
  </si>
  <si>
    <r>
      <t>Dometic CoolFreeze-</t>
    </r>
    <r>
      <rPr>
        <u/>
        <sz val="8"/>
        <rFont val="Arial"/>
        <family val="2"/>
      </rPr>
      <t>CF50</t>
    </r>
  </si>
  <si>
    <t>CF50</t>
  </si>
  <si>
    <t>Cryovial Calculation</t>
  </si>
  <si>
    <t>Clipboards</t>
  </si>
  <si>
    <t>Office Depot (#991992) $1.19 each</t>
  </si>
  <si>
    <t>Pens</t>
  </si>
  <si>
    <t>Office Depot (#423582) $0.99/box of 12</t>
  </si>
  <si>
    <t>Box of 12</t>
  </si>
  <si>
    <t>Pencils</t>
  </si>
  <si>
    <t>Office Depot (#107580) $0.68/pack of 12</t>
  </si>
  <si>
    <t>Pack of 12</t>
  </si>
  <si>
    <t>Pencil sharpeners</t>
  </si>
  <si>
    <t>Office Depot (#501833) $0.69 each</t>
  </si>
  <si>
    <t>Erasers</t>
  </si>
  <si>
    <t>Office Depot (#251322) $0.25 each</t>
  </si>
  <si>
    <t>Sharpies (fine or ultrafine)</t>
  </si>
  <si>
    <t>Office Depot (#203349) $6.69/box of 12</t>
  </si>
  <si>
    <t>Binders or folders</t>
  </si>
  <si>
    <t>Office Depot (#202334) $1.89 each</t>
  </si>
  <si>
    <t>Spring clips, small black</t>
  </si>
  <si>
    <t>Office Depot (#825182) $6.29/12 bxs of 12 (total: 144)</t>
  </si>
  <si>
    <t>12 Boxes of 12</t>
  </si>
  <si>
    <t>Paper clips</t>
  </si>
  <si>
    <t>Office Depot (#429266) $0.29/box of 100</t>
  </si>
  <si>
    <t>Box of 100</t>
  </si>
  <si>
    <t>Stapler</t>
  </si>
  <si>
    <t>Office Depot (#427181) $5.99 each</t>
  </si>
  <si>
    <t>Staples (boxes)</t>
  </si>
  <si>
    <t>Office Depot (#749601) $0.99 per box</t>
  </si>
  <si>
    <t xml:space="preserve">Box   </t>
  </si>
  <si>
    <t xml:space="preserve">Tape, nylon strapping </t>
  </si>
  <si>
    <t>Office Depot (#739021) $2.19/10-yd roll</t>
  </si>
  <si>
    <t>10-yd. roll</t>
  </si>
  <si>
    <t>Tape, wide plastic</t>
  </si>
  <si>
    <t>Office Depot (#452001) $7.49/6 55-yd rolls</t>
  </si>
  <si>
    <t>55-yd. roll</t>
  </si>
  <si>
    <t>Tape, scotch</t>
  </si>
  <si>
    <t>Office Depot (#616915) $6.42/pack of 3</t>
  </si>
  <si>
    <t>Pack of 3</t>
  </si>
  <si>
    <t>Scissors</t>
  </si>
  <si>
    <t>Office Depot (#458612) $4.39/pack of 2</t>
  </si>
  <si>
    <t>Pack of 2</t>
  </si>
  <si>
    <t>Backpacks for teams</t>
  </si>
  <si>
    <r>
      <t xml:space="preserve">Premier Medical Corporation Ltd , </t>
    </r>
    <r>
      <rPr>
        <u/>
        <sz val="8"/>
        <color theme="3"/>
        <rFont val="Arial"/>
        <family val="2"/>
      </rPr>
      <t>http://www.premiermedcorp.com/</t>
    </r>
    <r>
      <rPr>
        <sz val="8"/>
        <rFont val="Arial"/>
        <family val="2"/>
      </rPr>
      <t xml:space="preserve">   </t>
    </r>
    <r>
      <rPr>
        <u/>
        <sz val="8"/>
        <color theme="3"/>
        <rFont val="Arial"/>
        <family val="2"/>
      </rPr>
      <t>nilesh@premiermedcorp.com</t>
    </r>
  </si>
  <si>
    <t xml:space="preserve">6mL RED top plastic Vacutainer tubes (to obtain serum after centrifugation for B12) </t>
  </si>
  <si>
    <t>5mL blue top Vacutainer tube (to obtain serum after centrifugation for serum Zinc and serum B12)</t>
  </si>
  <si>
    <t>Blue top tube used for serum Zinc can also be used for serum B12</t>
  </si>
  <si>
    <t>No adults included in Baseline</t>
  </si>
  <si>
    <t>L(+)-Ascorbic Acid (for RBC folate)</t>
  </si>
  <si>
    <t xml:space="preserve">Bubble wrap (for shipping and use in the field) 
</t>
  </si>
  <si>
    <t>5,686 (5,486 for regular blood collection and 400 for MRDR subset)</t>
  </si>
  <si>
    <r>
      <rPr>
        <b/>
        <sz val="10"/>
        <color theme="1"/>
        <rFont val="Arial"/>
        <family val="2"/>
      </rPr>
      <t>Hemoglobin</t>
    </r>
    <r>
      <rPr>
        <sz val="10"/>
        <color theme="1"/>
        <rFont val="Arial"/>
        <family val="2"/>
      </rPr>
      <t xml:space="preserve"> (Whole Blood)- purple top EDTA vacutainer</t>
    </r>
  </si>
  <si>
    <r>
      <rPr>
        <b/>
        <sz val="10"/>
        <color theme="1"/>
        <rFont val="Arial"/>
        <family val="2"/>
      </rPr>
      <t>ELISA</t>
    </r>
    <r>
      <rPr>
        <sz val="10"/>
        <color theme="1"/>
        <rFont val="Arial"/>
        <family val="2"/>
      </rPr>
      <t>- Iron status (ferritin, sTfR), RBP, inflammation (CRP, AGP) (Plasma)- purple top EDTA vacutainer</t>
    </r>
  </si>
  <si>
    <r>
      <rPr>
        <b/>
        <sz val="10"/>
        <color theme="1"/>
        <rFont val="Arial"/>
        <family val="2"/>
      </rPr>
      <t>MRDR</t>
    </r>
    <r>
      <rPr>
        <sz val="10"/>
        <color theme="1"/>
        <rFont val="Arial"/>
        <family val="2"/>
      </rPr>
      <t xml:space="preserve"> - (plasma retinol)- subsample 200 (50/district)- purple top EDTA vacutainer</t>
    </r>
  </si>
  <si>
    <r>
      <rPr>
        <b/>
        <sz val="10"/>
        <rFont val="Arial"/>
        <family val="2"/>
      </rPr>
      <t>Folic Acid (RBC folate or Serum)</t>
    </r>
    <r>
      <rPr>
        <sz val="10"/>
        <rFont val="Arial"/>
        <family val="2"/>
      </rPr>
      <t>- purple top EDTA tube or blue top vacutainer</t>
    </r>
  </si>
  <si>
    <r>
      <rPr>
        <b/>
        <sz val="10"/>
        <color theme="1"/>
        <rFont val="Arial"/>
        <family val="2"/>
      </rPr>
      <t>Vitamin B12 (serum)</t>
    </r>
    <r>
      <rPr>
        <sz val="10"/>
        <color theme="1"/>
        <rFont val="Arial"/>
        <family val="2"/>
      </rPr>
      <t>- blue top vacutainer</t>
    </r>
  </si>
  <si>
    <r>
      <rPr>
        <b/>
        <sz val="10"/>
        <color theme="1"/>
        <rFont val="Arial"/>
        <family val="2"/>
      </rPr>
      <t>Zinc (serum)</t>
    </r>
    <r>
      <rPr>
        <sz val="10"/>
        <color theme="1"/>
        <rFont val="Arial"/>
        <family val="2"/>
      </rPr>
      <t>- blue top vacutainer</t>
    </r>
  </si>
  <si>
    <r>
      <rPr>
        <b/>
        <sz val="10"/>
        <color theme="1"/>
        <rFont val="Arial"/>
        <family val="2"/>
      </rPr>
      <t>Malaria (Whole Blood)</t>
    </r>
    <r>
      <rPr>
        <sz val="10"/>
        <color theme="1"/>
        <rFont val="Arial"/>
        <family val="2"/>
      </rPr>
      <t>- purple top EDTA vacutainer</t>
    </r>
  </si>
  <si>
    <t>First Response Malaria Ag. pLDH Card Test (P. falciparum &amp; P. vivax)</t>
  </si>
  <si>
    <t>I06FRC30</t>
  </si>
  <si>
    <t>12 teams for National MN Survey and 8 teams for Impact Baseline Evaluation</t>
  </si>
  <si>
    <t>Notes: 1 HemoCue and Scale per team and 3 extra</t>
  </si>
  <si>
    <t>Team Parameters</t>
  </si>
  <si>
    <t>Supervisor</t>
  </si>
  <si>
    <t>Interviewers</t>
  </si>
  <si>
    <t>Anthropometrist</t>
  </si>
  <si>
    <t>Phlebotomists</t>
  </si>
  <si>
    <t>Lab techs</t>
  </si>
  <si>
    <t>Drivers</t>
  </si>
  <si>
    <t>Total people</t>
  </si>
  <si>
    <t xml:space="preserve">  1 team</t>
  </si>
  <si>
    <t>8 teams (total)</t>
  </si>
  <si>
    <t>Not sure if needed-- will assess in April/May visit to Nepal</t>
  </si>
  <si>
    <t>Includes enough team equipment (boards, scales, HemoCues) needed for National MN survey</t>
  </si>
  <si>
    <t># 72.737.002</t>
  </si>
  <si>
    <t>Not needed</t>
  </si>
  <si>
    <t>UNICEF Part# S0000591 ($449.61 USD)</t>
  </si>
  <si>
    <t>UNICEF Part # S0000592 ($58.14 USD, Box 200)</t>
  </si>
  <si>
    <t xml:space="preserve">UNICEF # S0003365 CareStart Mal combo,Pf/Pv,kit/60 kits per box ($35.40 USD)
</t>
  </si>
  <si>
    <t>GPS</t>
  </si>
  <si>
    <t>UNICEF Supply</t>
  </si>
  <si>
    <t xml:space="preserve">S5006015
</t>
  </si>
  <si>
    <t>UNICEF # S0001253   CyFlow,decontamination solution,250ml ($33.51 USD)</t>
  </si>
  <si>
    <t>03-337-7D</t>
  </si>
  <si>
    <t>Nalgene 1.8 mL STERILE cryovials (for storing duplicate samples)</t>
  </si>
  <si>
    <t>updated part # and price</t>
  </si>
  <si>
    <t>4mL purple top (EDTA) Vacutainer tubes (for RBC folate, Hb, Malaria, MRDR, ELISA)</t>
  </si>
  <si>
    <t>Fisher# 02-683-99C; BD# 367861</t>
  </si>
  <si>
    <t>A. Daigger &amp; Company</t>
  </si>
  <si>
    <t xml:space="preserve">F148505 </t>
  </si>
  <si>
    <t>MICROMAN M250, 50-250µL (for MRDR)</t>
  </si>
  <si>
    <t xml:space="preserve">F148014 </t>
  </si>
  <si>
    <t>CP250, TIPACKS 96 10/PK (for MRDR)</t>
  </si>
  <si>
    <t>10/Pack</t>
  </si>
  <si>
    <t>Weigh paper, 3x3 (for MRDR)</t>
  </si>
  <si>
    <t>Amber glass vials with attached cap, 4mL (for MRDR)</t>
  </si>
  <si>
    <t>May need to order some additional pipettes for National MN survey</t>
  </si>
  <si>
    <t>Portable Centrifuge (for Field)</t>
  </si>
  <si>
    <t>Benchtop Centrifuge holds 6 vacutainers (for Laboratory)</t>
  </si>
  <si>
    <t>LW Scientific</t>
  </si>
  <si>
    <t>E8C-08AF-150P</t>
  </si>
  <si>
    <t>PCR Tubes- ELISA</t>
  </si>
  <si>
    <r>
      <t>1- MRDR (A2 &amp; Retinol from Purple Top- sent to different laboratory- 200 subset)--INCAP in Guatemala (</t>
    </r>
    <r>
      <rPr>
        <b/>
        <sz val="11"/>
        <color theme="1"/>
        <rFont val="Calibri"/>
        <family val="2"/>
        <scheme val="minor"/>
      </rPr>
      <t>500uL Plasma</t>
    </r>
    <r>
      <rPr>
        <sz val="11"/>
        <color theme="1"/>
        <rFont val="Calibri"/>
        <family val="2"/>
        <scheme val="minor"/>
      </rPr>
      <t>)</t>
    </r>
  </si>
  <si>
    <r>
      <t>1- Zinc/B12 (Serum from Blue Top)--ICMR lab in India (</t>
    </r>
    <r>
      <rPr>
        <b/>
        <sz val="11"/>
        <color theme="1"/>
        <rFont val="Calibri"/>
        <family val="2"/>
        <scheme val="minor"/>
      </rPr>
      <t>1mL serum</t>
    </r>
    <r>
      <rPr>
        <sz val="11"/>
        <color theme="1"/>
        <rFont val="Calibri"/>
        <family val="2"/>
        <scheme val="minor"/>
      </rPr>
      <t>)</t>
    </r>
  </si>
  <si>
    <r>
      <t>1-Backup Plama (Plasma from Purple Top) (</t>
    </r>
    <r>
      <rPr>
        <b/>
        <sz val="11"/>
        <color theme="1"/>
        <rFont val="Calibri"/>
        <family val="2"/>
        <scheme val="minor"/>
      </rPr>
      <t>all remaining plasma</t>
    </r>
    <r>
      <rPr>
        <sz val="11"/>
        <color theme="1"/>
        <rFont val="Calibri"/>
        <family val="2"/>
        <scheme val="minor"/>
      </rPr>
      <t>)</t>
    </r>
  </si>
  <si>
    <r>
      <t>1-Backup Serum (Serum from Blue Top) (</t>
    </r>
    <r>
      <rPr>
        <b/>
        <sz val="11"/>
        <color theme="1"/>
        <rFont val="Calibri"/>
        <family val="2"/>
        <scheme val="minor"/>
      </rPr>
      <t>all remaining serum</t>
    </r>
    <r>
      <rPr>
        <sz val="11"/>
        <color theme="1"/>
        <rFont val="Calibri"/>
        <family val="2"/>
        <scheme val="minor"/>
      </rPr>
      <t>)</t>
    </r>
  </si>
  <si>
    <r>
      <t>1 per child for plasma- Juergen's lab in Germany (</t>
    </r>
    <r>
      <rPr>
        <b/>
        <sz val="11"/>
        <color theme="1"/>
        <rFont val="Calibri"/>
        <family val="2"/>
        <scheme val="minor"/>
      </rPr>
      <t>~80-100uL plasm</t>
    </r>
    <r>
      <rPr>
        <sz val="11"/>
        <color theme="1"/>
        <rFont val="Calibri"/>
        <family val="2"/>
        <scheme val="minor"/>
      </rPr>
      <t>a)</t>
    </r>
  </si>
  <si>
    <t>5,486 x 3</t>
  </si>
  <si>
    <r>
      <t>1- RBC folate- Whole blood from Purple Top- ICRM Lab in India (</t>
    </r>
    <r>
      <rPr>
        <b/>
        <sz val="11"/>
        <color theme="1"/>
        <rFont val="Calibri"/>
        <family val="2"/>
        <scheme val="minor"/>
      </rPr>
      <t>1mL RBC lysate</t>
    </r>
    <r>
      <rPr>
        <sz val="11"/>
        <color theme="1"/>
        <rFont val="Calibri"/>
        <family val="2"/>
        <scheme val="minor"/>
      </rPr>
      <t>)</t>
    </r>
  </si>
  <si>
    <r>
      <t>1- Backup RBC Lysate- Whole blood from Purple Top (</t>
    </r>
    <r>
      <rPr>
        <b/>
        <sz val="11"/>
        <color theme="1"/>
        <rFont val="Calibri"/>
        <family val="2"/>
        <scheme val="minor"/>
      </rPr>
      <t>1mL RBC Lysate</t>
    </r>
    <r>
      <rPr>
        <sz val="11"/>
        <color theme="1"/>
        <rFont val="Calibri"/>
        <family val="2"/>
        <scheme val="minor"/>
      </rPr>
      <t>)</t>
    </r>
  </si>
  <si>
    <t>***Only 200 subset</t>
  </si>
  <si>
    <t>Cryovials Needed Per Child- 5 (vials 200 for MRDR)</t>
  </si>
  <si>
    <t>Digital Timer (Malaria Test)</t>
  </si>
  <si>
    <t>S407992</t>
  </si>
  <si>
    <t>1mL Disposable Syringe (MRDR dosing)</t>
  </si>
  <si>
    <t>Fisher# 14-823-2B 
BD Medical # 309661</t>
  </si>
  <si>
    <t>Case of 40</t>
  </si>
  <si>
    <t>5,486 x 5 (serum for India lab (Zinc, B12, folate), RBC folate, &amp; 3 extra for backup serum, plasma and RBC folate) + 400 for MRDR (1 for INCAP and 1 for backup)</t>
  </si>
  <si>
    <t>Balance</t>
  </si>
  <si>
    <t>may not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</si>
</sst>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#,###"/>
    <numFmt numFmtId="165" formatCode="&quot;$&quot;#,##0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3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3"/>
      <name val="Arial"/>
      <family val="2"/>
    </font>
    <font>
      <u/>
      <sz val="8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1" fillId="2" borderId="14" xfId="0" applyNumberFormat="1" applyFont="1" applyFill="1" applyBorder="1"/>
    <xf numFmtId="164" fontId="2" fillId="0" borderId="1" xfId="0" applyNumberFormat="1" applyFont="1" applyBorder="1"/>
    <xf numFmtId="0" fontId="4" fillId="4" borderId="15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1" fontId="5" fillId="4" borderId="15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166" fontId="4" fillId="5" borderId="15" xfId="1" applyNumberFormat="1" applyFont="1" applyFill="1" applyBorder="1" applyAlignment="1">
      <alignment horizontal="center" vertical="center" wrapText="1"/>
    </xf>
    <xf numFmtId="1" fontId="4" fillId="5" borderId="15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6" fontId="0" fillId="0" borderId="2" xfId="0" applyNumberFormat="1" applyBorder="1"/>
    <xf numFmtId="0" fontId="7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3" fontId="4" fillId="7" borderId="15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66" fontId="4" fillId="5" borderId="15" xfId="0" applyNumberFormat="1" applyFont="1" applyFill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5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166" fontId="4" fillId="5" borderId="17" xfId="0" applyNumberFormat="1" applyFont="1" applyFill="1" applyBorder="1" applyAlignment="1">
      <alignment horizontal="center" vertical="center" wrapText="1"/>
    </xf>
    <xf numFmtId="1" fontId="4" fillId="5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wrapText="1"/>
    </xf>
    <xf numFmtId="0" fontId="4" fillId="0" borderId="16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166" fontId="4" fillId="5" borderId="17" xfId="1" applyNumberFormat="1" applyFont="1" applyFill="1" applyBorder="1" applyAlignment="1">
      <alignment horizontal="center" vertical="center" wrapText="1"/>
    </xf>
    <xf numFmtId="1" fontId="4" fillId="5" borderId="17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164" fontId="0" fillId="2" borderId="18" xfId="0" applyNumberFormat="1" applyFill="1" applyBorder="1"/>
    <xf numFmtId="3" fontId="0" fillId="2" borderId="19" xfId="0" applyNumberForma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7" xfId="0" applyFill="1" applyBorder="1"/>
    <xf numFmtId="3" fontId="0" fillId="2" borderId="16" xfId="0" applyNumberFormat="1" applyFill="1" applyBorder="1"/>
    <xf numFmtId="0" fontId="0" fillId="2" borderId="17" xfId="0" applyFont="1" applyFill="1" applyBorder="1"/>
    <xf numFmtId="0" fontId="2" fillId="2" borderId="16" xfId="0" applyFont="1" applyFill="1" applyBorder="1"/>
    <xf numFmtId="0" fontId="0" fillId="2" borderId="16" xfId="0" applyFill="1" applyBorder="1"/>
    <xf numFmtId="0" fontId="4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3" fontId="4" fillId="0" borderId="15" xfId="0" applyNumberFormat="1" applyFont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8" borderId="0" xfId="0" applyFill="1"/>
    <xf numFmtId="0" fontId="0" fillId="8" borderId="23" xfId="0" applyFill="1" applyBorder="1"/>
    <xf numFmtId="0" fontId="0" fillId="0" borderId="0" xfId="0" applyBorder="1"/>
    <xf numFmtId="0" fontId="0" fillId="0" borderId="0" xfId="0" applyFill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5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17" xfId="0" applyFont="1" applyBorder="1"/>
    <xf numFmtId="166" fontId="0" fillId="0" borderId="16" xfId="0" applyNumberFormat="1" applyBorder="1"/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3" fontId="12" fillId="9" borderId="15" xfId="0" applyNumberFormat="1" applyFont="1" applyFill="1" applyBorder="1" applyAlignment="1">
      <alignment horizontal="center" vertical="center" wrapText="1"/>
    </xf>
    <xf numFmtId="166" fontId="12" fillId="9" borderId="15" xfId="0" applyNumberFormat="1" applyFont="1" applyFill="1" applyBorder="1" applyAlignment="1">
      <alignment horizontal="center" vertical="center" wrapText="1"/>
    </xf>
    <xf numFmtId="1" fontId="12" fillId="9" borderId="15" xfId="0" applyNumberFormat="1" applyFont="1" applyFill="1" applyBorder="1" applyAlignment="1">
      <alignment horizontal="center" vertical="center" wrapText="1"/>
    </xf>
    <xf numFmtId="0" fontId="12" fillId="9" borderId="15" xfId="0" applyNumberFormat="1" applyFont="1" applyFill="1" applyBorder="1" applyAlignment="1">
      <alignment horizontal="center" vertical="center" wrapText="1"/>
    </xf>
    <xf numFmtId="164" fontId="13" fillId="10" borderId="6" xfId="0" applyNumberFormat="1" applyFont="1" applyFill="1" applyBorder="1"/>
    <xf numFmtId="165" fontId="13" fillId="10" borderId="9" xfId="0" applyNumberFormat="1" applyFont="1" applyFill="1" applyBorder="1" applyAlignment="1">
      <alignment horizontal="right"/>
    </xf>
    <xf numFmtId="164" fontId="14" fillId="0" borderId="7" xfId="0" applyNumberFormat="1" applyFont="1" applyBorder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4" fillId="0" borderId="6" xfId="0" applyNumberFormat="1" applyFont="1" applyBorder="1"/>
    <xf numFmtId="164" fontId="14" fillId="0" borderId="0" xfId="0" applyNumberFormat="1" applyFont="1" applyBorder="1"/>
    <xf numFmtId="164" fontId="14" fillId="0" borderId="9" xfId="0" applyNumberFormat="1" applyFont="1" applyBorder="1"/>
    <xf numFmtId="164" fontId="14" fillId="0" borderId="11" xfId="0" applyNumberFormat="1" applyFont="1" applyBorder="1"/>
    <xf numFmtId="164" fontId="14" fillId="0" borderId="12" xfId="0" applyNumberFormat="1" applyFont="1" applyBorder="1"/>
    <xf numFmtId="164" fontId="14" fillId="0" borderId="13" xfId="0" applyNumberFormat="1" applyFont="1" applyBorder="1"/>
    <xf numFmtId="0" fontId="1" fillId="6" borderId="18" xfId="0" applyFont="1" applyFill="1" applyBorder="1"/>
    <xf numFmtId="0" fontId="0" fillId="6" borderId="19" xfId="0" applyFill="1" applyBorder="1"/>
    <xf numFmtId="0" fontId="1" fillId="6" borderId="24" xfId="0" applyFont="1" applyFill="1" applyBorder="1"/>
    <xf numFmtId="0" fontId="0" fillId="6" borderId="24" xfId="0" applyFill="1" applyBorder="1"/>
    <xf numFmtId="0" fontId="16" fillId="6" borderId="25" xfId="0" applyFont="1" applyFill="1" applyBorder="1"/>
    <xf numFmtId="0" fontId="16" fillId="6" borderId="23" xfId="0" applyFont="1" applyFill="1" applyBorder="1"/>
    <xf numFmtId="0" fontId="16" fillId="6" borderId="26" xfId="0" applyFont="1" applyFill="1" applyBorder="1"/>
    <xf numFmtId="164" fontId="14" fillId="0" borderId="0" xfId="0" applyNumberFormat="1" applyFont="1"/>
    <xf numFmtId="164" fontId="14" fillId="2" borderId="3" xfId="0" applyNumberFormat="1" applyFont="1" applyFill="1" applyBorder="1"/>
    <xf numFmtId="164" fontId="14" fillId="2" borderId="4" xfId="0" applyNumberFormat="1" applyFont="1" applyFill="1" applyBorder="1"/>
    <xf numFmtId="164" fontId="14" fillId="0" borderId="5" xfId="0" applyNumberFormat="1" applyFont="1" applyBorder="1"/>
    <xf numFmtId="164" fontId="14" fillId="0" borderId="6" xfId="0" applyNumberFormat="1" applyFont="1" applyBorder="1" applyAlignment="1">
      <alignment horizontal="left"/>
    </xf>
    <xf numFmtId="164" fontId="14" fillId="0" borderId="8" xfId="0" applyNumberFormat="1" applyFont="1" applyBorder="1"/>
    <xf numFmtId="164" fontId="14" fillId="0" borderId="6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4" fillId="0" borderId="10" xfId="0" applyNumberFormat="1" applyFont="1" applyBorder="1"/>
    <xf numFmtId="164" fontId="14" fillId="0" borderId="11" xfId="0" applyNumberFormat="1" applyFont="1" applyBorder="1" applyAlignment="1">
      <alignment horizontal="center"/>
    </xf>
    <xf numFmtId="165" fontId="14" fillId="0" borderId="9" xfId="0" applyNumberFormat="1" applyFont="1" applyBorder="1"/>
    <xf numFmtId="165" fontId="14" fillId="0" borderId="2" xfId="0" applyNumberFormat="1" applyFont="1" applyBorder="1"/>
    <xf numFmtId="165" fontId="14" fillId="0" borderId="0" xfId="0" applyNumberFormat="1" applyFont="1"/>
    <xf numFmtId="164" fontId="14" fillId="3" borderId="0" xfId="0" applyNumberFormat="1" applyFont="1" applyFill="1"/>
    <xf numFmtId="164" fontId="15" fillId="2" borderId="1" xfId="0" applyNumberFormat="1" applyFont="1" applyFill="1" applyBorder="1"/>
    <xf numFmtId="0" fontId="17" fillId="2" borderId="14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8" fillId="0" borderId="6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27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165" fontId="14" fillId="11" borderId="9" xfId="0" applyNumberFormat="1" applyFont="1" applyFill="1" applyBorder="1"/>
    <xf numFmtId="164" fontId="14" fillId="11" borderId="0" xfId="0" applyNumberFormat="1" applyFont="1" applyFill="1"/>
    <xf numFmtId="0" fontId="12" fillId="10" borderId="15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/>
    </xf>
    <xf numFmtId="6" fontId="12" fillId="10" borderId="15" xfId="0" applyNumberFormat="1" applyFont="1" applyFill="1" applyBorder="1" applyAlignment="1">
      <alignment horizontal="center" vertical="center" wrapText="1"/>
    </xf>
    <xf numFmtId="166" fontId="12" fillId="10" borderId="17" xfId="1" applyNumberFormat="1" applyFont="1" applyFill="1" applyBorder="1" applyAlignment="1">
      <alignment horizontal="center" vertical="center" wrapText="1"/>
    </xf>
    <xf numFmtId="0" fontId="12" fillId="10" borderId="17" xfId="1" applyFont="1" applyFill="1" applyBorder="1" applyAlignment="1">
      <alignment horizontal="center" vertical="center" wrapText="1"/>
    </xf>
    <xf numFmtId="1" fontId="12" fillId="10" borderId="17" xfId="1" applyNumberFormat="1" applyFont="1" applyFill="1" applyBorder="1" applyAlignment="1">
      <alignment horizontal="center" vertical="center" wrapText="1"/>
    </xf>
    <xf numFmtId="166" fontId="12" fillId="10" borderId="15" xfId="1" applyNumberFormat="1" applyFont="1" applyFill="1" applyBorder="1" applyAlignment="1">
      <alignment horizontal="center" vertical="center" wrapText="1"/>
    </xf>
    <xf numFmtId="0" fontId="12" fillId="10" borderId="15" xfId="1" applyNumberFormat="1" applyFont="1" applyFill="1" applyBorder="1" applyAlignment="1">
      <alignment horizontal="center" vertical="top" wrapText="1"/>
    </xf>
    <xf numFmtId="0" fontId="4" fillId="7" borderId="15" xfId="0" applyNumberFormat="1" applyFont="1" applyFill="1" applyBorder="1" applyAlignment="1">
      <alignment horizontal="center" vertical="top" wrapText="1"/>
    </xf>
    <xf numFmtId="0" fontId="4" fillId="0" borderId="15" xfId="1" applyNumberFormat="1" applyFont="1" applyFill="1" applyBorder="1" applyAlignment="1">
      <alignment horizontal="center" vertical="top" wrapText="1"/>
    </xf>
    <xf numFmtId="49" fontId="4" fillId="0" borderId="16" xfId="0" applyNumberFormat="1" applyFont="1" applyFill="1" applyBorder="1" applyAlignment="1">
      <alignment vertical="center" wrapText="1"/>
    </xf>
    <xf numFmtId="0" fontId="0" fillId="12" borderId="0" xfId="0" applyFill="1" applyBorder="1"/>
    <xf numFmtId="0" fontId="0" fillId="12" borderId="0" xfId="0" applyFill="1"/>
    <xf numFmtId="0" fontId="19" fillId="12" borderId="0" xfId="0" applyFont="1" applyFill="1" applyAlignment="1">
      <alignment horizontal="left"/>
    </xf>
    <xf numFmtId="0" fontId="4" fillId="13" borderId="15" xfId="0" applyFont="1" applyFill="1" applyBorder="1" applyAlignment="1">
      <alignment horizontal="center" vertical="center" wrapText="1"/>
    </xf>
    <xf numFmtId="0" fontId="4" fillId="13" borderId="22" xfId="0" applyFont="1" applyFill="1" applyBorder="1" applyAlignment="1">
      <alignment horizontal="center" vertical="center" wrapText="1"/>
    </xf>
    <xf numFmtId="3" fontId="4" fillId="13" borderId="15" xfId="0" applyNumberFormat="1" applyFont="1" applyFill="1" applyBorder="1" applyAlignment="1">
      <alignment horizontal="center" vertical="center" wrapText="1"/>
    </xf>
    <xf numFmtId="166" fontId="4" fillId="13" borderId="15" xfId="0" applyNumberFormat="1" applyFont="1" applyFill="1" applyBorder="1" applyAlignment="1">
      <alignment horizontal="center" vertical="center" wrapText="1"/>
    </xf>
    <xf numFmtId="1" fontId="4" fillId="13" borderId="15" xfId="0" applyNumberFormat="1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top" wrapText="1"/>
    </xf>
    <xf numFmtId="0" fontId="4" fillId="13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png"/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12" Type="http://schemas.openxmlformats.org/officeDocument/2006/relationships/image" Target="../media/image15.png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png"/><Relationship Id="rId5" Type="http://schemas.openxmlformats.org/officeDocument/2006/relationships/image" Target="../media/image8.emf"/><Relationship Id="rId15" Type="http://schemas.openxmlformats.org/officeDocument/2006/relationships/image" Target="../media/image18.png"/><Relationship Id="rId10" Type="http://schemas.openxmlformats.org/officeDocument/2006/relationships/image" Target="../media/image13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emf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13" Type="http://schemas.openxmlformats.org/officeDocument/2006/relationships/image" Target="../media/image36.png"/><Relationship Id="rId18" Type="http://schemas.openxmlformats.org/officeDocument/2006/relationships/image" Target="../media/image41.png"/><Relationship Id="rId3" Type="http://schemas.openxmlformats.org/officeDocument/2006/relationships/image" Target="../media/image26.png"/><Relationship Id="rId21" Type="http://schemas.openxmlformats.org/officeDocument/2006/relationships/image" Target="../media/image44.png"/><Relationship Id="rId7" Type="http://schemas.openxmlformats.org/officeDocument/2006/relationships/image" Target="../media/image30.emf"/><Relationship Id="rId12" Type="http://schemas.openxmlformats.org/officeDocument/2006/relationships/image" Target="../media/image35.png"/><Relationship Id="rId17" Type="http://schemas.openxmlformats.org/officeDocument/2006/relationships/image" Target="../media/image40.png"/><Relationship Id="rId2" Type="http://schemas.openxmlformats.org/officeDocument/2006/relationships/image" Target="../media/image25.png"/><Relationship Id="rId16" Type="http://schemas.openxmlformats.org/officeDocument/2006/relationships/image" Target="../media/image39.png"/><Relationship Id="rId20" Type="http://schemas.openxmlformats.org/officeDocument/2006/relationships/image" Target="../media/image43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5" Type="http://schemas.openxmlformats.org/officeDocument/2006/relationships/image" Target="../media/image38.png"/><Relationship Id="rId10" Type="http://schemas.openxmlformats.org/officeDocument/2006/relationships/image" Target="../media/image33.emf"/><Relationship Id="rId19" Type="http://schemas.openxmlformats.org/officeDocument/2006/relationships/image" Target="../media/image42.png"/><Relationship Id="rId4" Type="http://schemas.openxmlformats.org/officeDocument/2006/relationships/image" Target="../media/image27.png"/><Relationship Id="rId9" Type="http://schemas.openxmlformats.org/officeDocument/2006/relationships/image" Target="../media/image32.emf"/><Relationship Id="rId14" Type="http://schemas.openxmlformats.org/officeDocument/2006/relationships/image" Target="../media/image37.png"/><Relationship Id="rId22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1</xdr:row>
      <xdr:rowOff>228600</xdr:rowOff>
    </xdr:from>
    <xdr:to>
      <xdr:col>9</xdr:col>
      <xdr:colOff>1704824</xdr:colOff>
      <xdr:row>1</xdr:row>
      <xdr:rowOff>904791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8725" y="942975"/>
          <a:ext cx="1209524" cy="676191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2</xdr:row>
      <xdr:rowOff>200025</xdr:rowOff>
    </xdr:from>
    <xdr:to>
      <xdr:col>9</xdr:col>
      <xdr:colOff>1409700</xdr:colOff>
      <xdr:row>2</xdr:row>
      <xdr:rowOff>1081400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3475" y="1895475"/>
          <a:ext cx="1009650" cy="88137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3</xdr:row>
      <xdr:rowOff>171450</xdr:rowOff>
    </xdr:from>
    <xdr:to>
      <xdr:col>9</xdr:col>
      <xdr:colOff>1259887</xdr:colOff>
      <xdr:row>3</xdr:row>
      <xdr:rowOff>1228360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91600" y="3067050"/>
          <a:ext cx="621712" cy="1056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47626</xdr:colOff>
      <xdr:row>7</xdr:row>
      <xdr:rowOff>57150</xdr:rowOff>
    </xdr:from>
    <xdr:to>
      <xdr:col>9</xdr:col>
      <xdr:colOff>1609726</xdr:colOff>
      <xdr:row>7</xdr:row>
      <xdr:rowOff>834567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1" y="3009900"/>
          <a:ext cx="1562100" cy="777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352426</xdr:colOff>
      <xdr:row>8</xdr:row>
      <xdr:rowOff>57152</xdr:rowOff>
    </xdr:from>
    <xdr:to>
      <xdr:col>9</xdr:col>
      <xdr:colOff>1238250</xdr:colOff>
      <xdr:row>8</xdr:row>
      <xdr:rowOff>942976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1" y="4267202"/>
          <a:ext cx="885824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371476</xdr:colOff>
      <xdr:row>10</xdr:row>
      <xdr:rowOff>85726</xdr:rowOff>
    </xdr:from>
    <xdr:to>
      <xdr:col>9</xdr:col>
      <xdr:colOff>1228726</xdr:colOff>
      <xdr:row>10</xdr:row>
      <xdr:rowOff>942976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1" y="5591176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219076</xdr:colOff>
      <xdr:row>2</xdr:row>
      <xdr:rowOff>114300</xdr:rowOff>
    </xdr:from>
    <xdr:to>
      <xdr:col>9</xdr:col>
      <xdr:colOff>1590676</xdr:colOff>
      <xdr:row>2</xdr:row>
      <xdr:rowOff>879844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1" y="1019175"/>
          <a:ext cx="1371600" cy="765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171451</xdr:colOff>
      <xdr:row>3</xdr:row>
      <xdr:rowOff>66675</xdr:rowOff>
    </xdr:from>
    <xdr:to>
      <xdr:col>9</xdr:col>
      <xdr:colOff>1466851</xdr:colOff>
      <xdr:row>3</xdr:row>
      <xdr:rowOff>983420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6" y="1933575"/>
          <a:ext cx="1295400" cy="916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219075</xdr:colOff>
      <xdr:row>1</xdr:row>
      <xdr:rowOff>66676</xdr:rowOff>
    </xdr:from>
    <xdr:to>
      <xdr:col>9</xdr:col>
      <xdr:colOff>1485900</xdr:colOff>
      <xdr:row>1</xdr:row>
      <xdr:rowOff>1030738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781051"/>
          <a:ext cx="1266825" cy="96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11</xdr:row>
      <xdr:rowOff>159390</xdr:rowOff>
    </xdr:from>
    <xdr:to>
      <xdr:col>9</xdr:col>
      <xdr:colOff>1449169</xdr:colOff>
      <xdr:row>11</xdr:row>
      <xdr:rowOff>1352550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150990"/>
          <a:ext cx="1249144" cy="119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17</xdr:row>
      <xdr:rowOff>114300</xdr:rowOff>
    </xdr:from>
    <xdr:to>
      <xdr:col>9</xdr:col>
      <xdr:colOff>1552575</xdr:colOff>
      <xdr:row>17</xdr:row>
      <xdr:rowOff>800100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372975"/>
          <a:ext cx="13620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15</xdr:row>
      <xdr:rowOff>161925</xdr:rowOff>
    </xdr:from>
    <xdr:to>
      <xdr:col>9</xdr:col>
      <xdr:colOff>1590675</xdr:colOff>
      <xdr:row>15</xdr:row>
      <xdr:rowOff>847725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11563350"/>
          <a:ext cx="13620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180975</xdr:colOff>
      <xdr:row>16</xdr:row>
      <xdr:rowOff>285750</xdr:rowOff>
    </xdr:from>
    <xdr:to>
      <xdr:col>9</xdr:col>
      <xdr:colOff>1543050</xdr:colOff>
      <xdr:row>16</xdr:row>
      <xdr:rowOff>790575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592050"/>
          <a:ext cx="13620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18</xdr:row>
      <xdr:rowOff>238125</xdr:rowOff>
    </xdr:from>
    <xdr:to>
      <xdr:col>9</xdr:col>
      <xdr:colOff>1524000</xdr:colOff>
      <xdr:row>18</xdr:row>
      <xdr:rowOff>742950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4306550"/>
          <a:ext cx="13620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295276</xdr:colOff>
      <xdr:row>21</xdr:row>
      <xdr:rowOff>180222</xdr:rowOff>
    </xdr:from>
    <xdr:to>
      <xdr:col>9</xdr:col>
      <xdr:colOff>1857376</xdr:colOff>
      <xdr:row>21</xdr:row>
      <xdr:rowOff>1219200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15067797"/>
          <a:ext cx="1562100" cy="103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6</xdr:row>
      <xdr:rowOff>171450</xdr:rowOff>
    </xdr:from>
    <xdr:to>
      <xdr:col>9</xdr:col>
      <xdr:colOff>2052981</xdr:colOff>
      <xdr:row>6</xdr:row>
      <xdr:rowOff>1104900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96375" y="5410200"/>
          <a:ext cx="1710081" cy="93345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</xdr:row>
      <xdr:rowOff>200025</xdr:rowOff>
    </xdr:from>
    <xdr:to>
      <xdr:col>9</xdr:col>
      <xdr:colOff>1990138</xdr:colOff>
      <xdr:row>5</xdr:row>
      <xdr:rowOff>613196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24925" y="4638675"/>
          <a:ext cx="1818688" cy="413171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390526</xdr:colOff>
      <xdr:row>12</xdr:row>
      <xdr:rowOff>190499</xdr:rowOff>
    </xdr:from>
    <xdr:to>
      <xdr:col>9</xdr:col>
      <xdr:colOff>1428875</xdr:colOff>
      <xdr:row>12</xdr:row>
      <xdr:rowOff>1247296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44001" y="11649074"/>
          <a:ext cx="1038349" cy="1056797"/>
        </a:xfrm>
        <a:prstGeom prst="rect">
          <a:avLst/>
        </a:prstGeom>
      </xdr:spPr>
    </xdr:pic>
    <xdr:clientData/>
  </xdr:twoCellAnchor>
  <xdr:twoCellAnchor editAs="oneCell">
    <xdr:from>
      <xdr:col>9</xdr:col>
      <xdr:colOff>138313</xdr:colOff>
      <xdr:row>13</xdr:row>
      <xdr:rowOff>261741</xdr:rowOff>
    </xdr:from>
    <xdr:to>
      <xdr:col>9</xdr:col>
      <xdr:colOff>1885955</xdr:colOff>
      <xdr:row>13</xdr:row>
      <xdr:rowOff>1008554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9392202" y="12562927"/>
          <a:ext cx="746813" cy="1747642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22</xdr:row>
      <xdr:rowOff>85725</xdr:rowOff>
    </xdr:from>
    <xdr:to>
      <xdr:col>9</xdr:col>
      <xdr:colOff>1495425</xdr:colOff>
      <xdr:row>22</xdr:row>
      <xdr:rowOff>1149427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86875" y="19135725"/>
          <a:ext cx="962025" cy="1063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3</xdr:row>
      <xdr:rowOff>200025</xdr:rowOff>
    </xdr:from>
    <xdr:to>
      <xdr:col>9</xdr:col>
      <xdr:colOff>1153795</xdr:colOff>
      <xdr:row>3</xdr:row>
      <xdr:rowOff>857250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0050" y="1247775"/>
          <a:ext cx="810895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171451</xdr:colOff>
      <xdr:row>5</xdr:row>
      <xdr:rowOff>76201</xdr:rowOff>
    </xdr:from>
    <xdr:to>
      <xdr:col>9</xdr:col>
      <xdr:colOff>1562101</xdr:colOff>
      <xdr:row>5</xdr:row>
      <xdr:rowOff>1001145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1" y="2305051"/>
          <a:ext cx="1390650" cy="92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219075</xdr:colOff>
      <xdr:row>1</xdr:row>
      <xdr:rowOff>533400</xdr:rowOff>
    </xdr:from>
    <xdr:to>
      <xdr:col>9</xdr:col>
      <xdr:colOff>1400175</xdr:colOff>
      <xdr:row>1</xdr:row>
      <xdr:rowOff>1563581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225" y="962025"/>
          <a:ext cx="1181100" cy="1030181"/>
        </a:xfrm>
        <a:prstGeom prst="rect">
          <a:avLst/>
        </a:prstGeom>
      </xdr:spPr>
    </xdr:pic>
    <xdr:clientData/>
  </xdr:twoCellAnchor>
  <xdr:twoCellAnchor editAs="oneCell">
    <xdr:from>
      <xdr:col>9</xdr:col>
      <xdr:colOff>400049</xdr:colOff>
      <xdr:row>2</xdr:row>
      <xdr:rowOff>571501</xdr:rowOff>
    </xdr:from>
    <xdr:to>
      <xdr:col>9</xdr:col>
      <xdr:colOff>1162050</xdr:colOff>
      <xdr:row>2</xdr:row>
      <xdr:rowOff>1880041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7199" y="2705101"/>
          <a:ext cx="762001" cy="13085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314324</xdr:colOff>
      <xdr:row>4</xdr:row>
      <xdr:rowOff>219075</xdr:rowOff>
    </xdr:from>
    <xdr:to>
      <xdr:col>9</xdr:col>
      <xdr:colOff>1304477</xdr:colOff>
      <xdr:row>4</xdr:row>
      <xdr:rowOff>995924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91474" y="5276850"/>
          <a:ext cx="990153" cy="776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657225</xdr:colOff>
      <xdr:row>1</xdr:row>
      <xdr:rowOff>323850</xdr:rowOff>
    </xdr:from>
    <xdr:to>
      <xdr:col>9</xdr:col>
      <xdr:colOff>1293495</xdr:colOff>
      <xdr:row>1</xdr:row>
      <xdr:rowOff>914400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1038225"/>
          <a:ext cx="636270" cy="590550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5</xdr:row>
      <xdr:rowOff>323850</xdr:rowOff>
    </xdr:from>
    <xdr:to>
      <xdr:col>9</xdr:col>
      <xdr:colOff>1520190</xdr:colOff>
      <xdr:row>5</xdr:row>
      <xdr:rowOff>1276350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9570720" y="2678430"/>
          <a:ext cx="952500" cy="1196340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15</xdr:row>
      <xdr:rowOff>266700</xdr:rowOff>
    </xdr:from>
    <xdr:to>
      <xdr:col>9</xdr:col>
      <xdr:colOff>1447671</xdr:colOff>
      <xdr:row>15</xdr:row>
      <xdr:rowOff>876224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050" y="7486650"/>
          <a:ext cx="1028571" cy="6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20</xdr:row>
      <xdr:rowOff>228600</xdr:rowOff>
    </xdr:from>
    <xdr:to>
      <xdr:col>9</xdr:col>
      <xdr:colOff>1485900</xdr:colOff>
      <xdr:row>20</xdr:row>
      <xdr:rowOff>1127643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53575" y="9877425"/>
          <a:ext cx="1057275" cy="899043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33</xdr:row>
      <xdr:rowOff>447675</xdr:rowOff>
    </xdr:from>
    <xdr:to>
      <xdr:col>9</xdr:col>
      <xdr:colOff>1400175</xdr:colOff>
      <xdr:row>33</xdr:row>
      <xdr:rowOff>1133475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72600" y="34794825"/>
          <a:ext cx="1152525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238125</xdr:colOff>
      <xdr:row>34</xdr:row>
      <xdr:rowOff>361950</xdr:rowOff>
    </xdr:from>
    <xdr:to>
      <xdr:col>9</xdr:col>
      <xdr:colOff>1190625</xdr:colOff>
      <xdr:row>34</xdr:row>
      <xdr:rowOff>894670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363075" y="36299775"/>
          <a:ext cx="952500" cy="532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142875</xdr:colOff>
      <xdr:row>2</xdr:row>
      <xdr:rowOff>257176</xdr:rowOff>
    </xdr:from>
    <xdr:to>
      <xdr:col>9</xdr:col>
      <xdr:colOff>1546314</xdr:colOff>
      <xdr:row>2</xdr:row>
      <xdr:rowOff>1190626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2066926"/>
          <a:ext cx="140343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200026</xdr:colOff>
      <xdr:row>13</xdr:row>
      <xdr:rowOff>28576</xdr:rowOff>
    </xdr:from>
    <xdr:to>
      <xdr:col>9</xdr:col>
      <xdr:colOff>1514476</xdr:colOff>
      <xdr:row>13</xdr:row>
      <xdr:rowOff>1543050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6" y="7524751"/>
          <a:ext cx="1314450" cy="1514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3</xdr:row>
      <xdr:rowOff>161925</xdr:rowOff>
    </xdr:from>
    <xdr:to>
      <xdr:col>9</xdr:col>
      <xdr:colOff>1428750</xdr:colOff>
      <xdr:row>3</xdr:row>
      <xdr:rowOff>1466850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3400425"/>
          <a:ext cx="13049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152400</xdr:colOff>
      <xdr:row>12</xdr:row>
      <xdr:rowOff>457200</xdr:rowOff>
    </xdr:from>
    <xdr:to>
      <xdr:col>9</xdr:col>
      <xdr:colOff>1514475</xdr:colOff>
      <xdr:row>12</xdr:row>
      <xdr:rowOff>742950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9105900"/>
          <a:ext cx="13620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4</xdr:row>
      <xdr:rowOff>9525</xdr:rowOff>
    </xdr:from>
    <xdr:to>
      <xdr:col>9</xdr:col>
      <xdr:colOff>1314450</xdr:colOff>
      <xdr:row>4</xdr:row>
      <xdr:rowOff>1370806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39250" y="4876800"/>
          <a:ext cx="1200150" cy="136128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</xdr:colOff>
      <xdr:row>6</xdr:row>
      <xdr:rowOff>19051</xdr:rowOff>
    </xdr:from>
    <xdr:to>
      <xdr:col>9</xdr:col>
      <xdr:colOff>1304377</xdr:colOff>
      <xdr:row>6</xdr:row>
      <xdr:rowOff>994401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72574" y="7639051"/>
          <a:ext cx="1256753" cy="975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7</xdr:row>
      <xdr:rowOff>57150</xdr:rowOff>
    </xdr:from>
    <xdr:to>
      <xdr:col>9</xdr:col>
      <xdr:colOff>1447253</xdr:colOff>
      <xdr:row>7</xdr:row>
      <xdr:rowOff>1032500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15450" y="8829675"/>
          <a:ext cx="1256753" cy="9753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8</xdr:row>
      <xdr:rowOff>104775</xdr:rowOff>
    </xdr:from>
    <xdr:to>
      <xdr:col>9</xdr:col>
      <xdr:colOff>1352003</xdr:colOff>
      <xdr:row>8</xdr:row>
      <xdr:rowOff>1080125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220200" y="9934575"/>
          <a:ext cx="1256753" cy="97535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9</xdr:row>
      <xdr:rowOff>53624</xdr:rowOff>
    </xdr:from>
    <xdr:to>
      <xdr:col>9</xdr:col>
      <xdr:colOff>1495425</xdr:colOff>
      <xdr:row>9</xdr:row>
      <xdr:rowOff>1641786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82100" y="10988324"/>
          <a:ext cx="1438275" cy="1588162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10</xdr:row>
      <xdr:rowOff>57150</xdr:rowOff>
    </xdr:from>
    <xdr:to>
      <xdr:col>9</xdr:col>
      <xdr:colOff>1474042</xdr:colOff>
      <xdr:row>10</xdr:row>
      <xdr:rowOff>1569112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29725" y="12744450"/>
          <a:ext cx="1369267" cy="1511962"/>
        </a:xfrm>
        <a:prstGeom prst="rect">
          <a:avLst/>
        </a:prstGeom>
      </xdr:spPr>
    </xdr:pic>
    <xdr:clientData/>
  </xdr:twoCellAnchor>
  <xdr:twoCellAnchor editAs="oneCell">
    <xdr:from>
      <xdr:col>9</xdr:col>
      <xdr:colOff>192470</xdr:colOff>
      <xdr:row>11</xdr:row>
      <xdr:rowOff>142874</xdr:rowOff>
    </xdr:from>
    <xdr:to>
      <xdr:col>9</xdr:col>
      <xdr:colOff>1466850</xdr:colOff>
      <xdr:row>11</xdr:row>
      <xdr:rowOff>1550061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17420" y="14439899"/>
          <a:ext cx="1274380" cy="1407187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17</xdr:row>
      <xdr:rowOff>57150</xdr:rowOff>
    </xdr:from>
    <xdr:to>
      <xdr:col>9</xdr:col>
      <xdr:colOff>1047750</xdr:colOff>
      <xdr:row>17</xdr:row>
      <xdr:rowOff>1283017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15475" y="20507325"/>
          <a:ext cx="657225" cy="1225867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18</xdr:row>
      <xdr:rowOff>447675</xdr:rowOff>
    </xdr:from>
    <xdr:to>
      <xdr:col>9</xdr:col>
      <xdr:colOff>1445255</xdr:colOff>
      <xdr:row>18</xdr:row>
      <xdr:rowOff>1380992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420225" y="22974300"/>
          <a:ext cx="1149980" cy="933317"/>
        </a:xfrm>
        <a:prstGeom prst="rect">
          <a:avLst/>
        </a:prstGeom>
      </xdr:spPr>
    </xdr:pic>
    <xdr:clientData/>
  </xdr:twoCellAnchor>
  <xdr:twoCellAnchor editAs="oneCell">
    <xdr:from>
      <xdr:col>9</xdr:col>
      <xdr:colOff>695326</xdr:colOff>
      <xdr:row>19</xdr:row>
      <xdr:rowOff>209549</xdr:rowOff>
    </xdr:from>
    <xdr:to>
      <xdr:col>9</xdr:col>
      <xdr:colOff>1040607</xdr:colOff>
      <xdr:row>19</xdr:row>
      <xdr:rowOff>1130298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20276" y="24145874"/>
          <a:ext cx="345281" cy="920749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171451</xdr:colOff>
      <xdr:row>21</xdr:row>
      <xdr:rowOff>50200</xdr:rowOff>
    </xdr:from>
    <xdr:to>
      <xdr:col>9</xdr:col>
      <xdr:colOff>1333500</xdr:colOff>
      <xdr:row>21</xdr:row>
      <xdr:rowOff>1011246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96401" y="25596250"/>
          <a:ext cx="1162049" cy="961046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22</xdr:row>
      <xdr:rowOff>38100</xdr:rowOff>
    </xdr:from>
    <xdr:to>
      <xdr:col>9</xdr:col>
      <xdr:colOff>1190625</xdr:colOff>
      <xdr:row>22</xdr:row>
      <xdr:rowOff>1055370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467850" y="26631900"/>
          <a:ext cx="847725" cy="1017270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266702</xdr:colOff>
      <xdr:row>24</xdr:row>
      <xdr:rowOff>74563</xdr:rowOff>
    </xdr:from>
    <xdr:to>
      <xdr:col>9</xdr:col>
      <xdr:colOff>1333500</xdr:colOff>
      <xdr:row>24</xdr:row>
      <xdr:rowOff>1026652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391652" y="27782788"/>
          <a:ext cx="1066798" cy="952089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180974</xdr:colOff>
      <xdr:row>27</xdr:row>
      <xdr:rowOff>152399</xdr:rowOff>
    </xdr:from>
    <xdr:to>
      <xdr:col>9</xdr:col>
      <xdr:colOff>1555505</xdr:colOff>
      <xdr:row>27</xdr:row>
      <xdr:rowOff>894990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05924" y="29070299"/>
          <a:ext cx="1374531" cy="742591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419101</xdr:colOff>
      <xdr:row>28</xdr:row>
      <xdr:rowOff>76200</xdr:rowOff>
    </xdr:from>
    <xdr:to>
      <xdr:col>9</xdr:col>
      <xdr:colOff>1329397</xdr:colOff>
      <xdr:row>28</xdr:row>
      <xdr:rowOff>1695078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44051" y="30041850"/>
          <a:ext cx="910296" cy="1618878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571501</xdr:colOff>
      <xdr:row>32</xdr:row>
      <xdr:rowOff>200025</xdr:rowOff>
    </xdr:from>
    <xdr:to>
      <xdr:col>9</xdr:col>
      <xdr:colOff>1027903</xdr:colOff>
      <xdr:row>32</xdr:row>
      <xdr:rowOff>1419225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32308800"/>
          <a:ext cx="45640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8"/>
  <sheetViews>
    <sheetView workbookViewId="0">
      <selection activeCell="E18" sqref="E18"/>
    </sheetView>
  </sheetViews>
  <sheetFormatPr defaultColWidth="11.85546875" defaultRowHeight="12.75" x14ac:dyDescent="0.2"/>
  <cols>
    <col min="1" max="1" width="23" style="113" customWidth="1"/>
    <col min="2" max="2" width="19.5703125" style="113" customWidth="1"/>
    <col min="3" max="3" width="1.42578125" style="113" customWidth="1"/>
    <col min="4" max="4" width="11.85546875" style="113"/>
    <col min="5" max="5" width="17.5703125" style="113" customWidth="1"/>
    <col min="6" max="6" width="8.85546875" style="113" customWidth="1"/>
    <col min="7" max="7" width="17.28515625" style="113" customWidth="1"/>
    <col min="8" max="8" width="13" style="113" customWidth="1"/>
    <col min="9" max="9" width="14.85546875" style="113" customWidth="1"/>
    <col min="10" max="10" width="4" style="113" customWidth="1"/>
    <col min="11" max="17" width="11.85546875" style="113"/>
    <col min="18" max="18" width="11.85546875" style="126"/>
    <col min="19" max="16384" width="11.85546875" style="113"/>
  </cols>
  <sheetData>
    <row r="2" spans="1:10" s="113" customFormat="1" ht="13.5" thickBot="1" x14ac:dyDescent="0.25"/>
    <row r="3" spans="1:10" s="113" customFormat="1" ht="13.5" thickBot="1" x14ac:dyDescent="0.25">
      <c r="A3" s="1" t="s">
        <v>0</v>
      </c>
      <c r="B3" s="1" t="s">
        <v>1</v>
      </c>
      <c r="C3" s="2"/>
      <c r="D3" s="3" t="s">
        <v>2</v>
      </c>
      <c r="E3" s="3"/>
      <c r="F3" s="3"/>
      <c r="G3" s="3"/>
      <c r="H3" s="114"/>
      <c r="I3" s="114"/>
      <c r="J3" s="115"/>
    </row>
    <row r="4" spans="1:10" s="113" customFormat="1" x14ac:dyDescent="0.2">
      <c r="A4" s="116" t="s">
        <v>3</v>
      </c>
      <c r="B4" s="117">
        <v>4936</v>
      </c>
      <c r="C4" s="4"/>
      <c r="D4" s="97" t="s">
        <v>228</v>
      </c>
      <c r="E4" s="98"/>
      <c r="F4" s="98"/>
      <c r="G4" s="98"/>
      <c r="H4" s="98"/>
      <c r="I4" s="98"/>
      <c r="J4" s="99"/>
    </row>
    <row r="5" spans="1:10" s="113" customFormat="1" x14ac:dyDescent="0.2">
      <c r="A5" s="118"/>
      <c r="B5" s="119"/>
      <c r="C5" s="101"/>
      <c r="D5" s="100" t="s">
        <v>229</v>
      </c>
      <c r="E5" s="101"/>
      <c r="F5" s="101"/>
      <c r="G5" s="101"/>
      <c r="H5" s="101"/>
      <c r="I5" s="101"/>
      <c r="J5" s="102"/>
    </row>
    <row r="6" spans="1:10" s="113" customFormat="1" x14ac:dyDescent="0.2">
      <c r="A6" s="118"/>
      <c r="B6" s="119"/>
      <c r="C6" s="101"/>
      <c r="D6" s="100" t="s">
        <v>230</v>
      </c>
      <c r="E6" s="101"/>
      <c r="F6" s="101"/>
      <c r="G6" s="101"/>
      <c r="H6" s="101"/>
      <c r="I6" s="101"/>
      <c r="J6" s="102"/>
    </row>
    <row r="7" spans="1:10" s="113" customFormat="1" x14ac:dyDescent="0.2">
      <c r="A7" s="118"/>
      <c r="B7" s="119"/>
      <c r="C7" s="101"/>
      <c r="D7" s="5" t="s">
        <v>231</v>
      </c>
      <c r="E7" s="101"/>
      <c r="F7" s="101"/>
      <c r="G7" s="101"/>
      <c r="H7" s="101"/>
      <c r="I7" s="101"/>
      <c r="J7" s="102"/>
    </row>
    <row r="8" spans="1:10" s="113" customFormat="1" x14ac:dyDescent="0.2">
      <c r="A8" s="118"/>
      <c r="B8" s="119"/>
      <c r="C8" s="101"/>
      <c r="D8" s="100" t="s">
        <v>232</v>
      </c>
      <c r="E8" s="101"/>
      <c r="F8" s="101"/>
      <c r="G8" s="101"/>
      <c r="H8" s="101"/>
      <c r="I8" s="101"/>
      <c r="J8" s="102"/>
    </row>
    <row r="9" spans="1:10" s="113" customFormat="1" x14ac:dyDescent="0.2">
      <c r="A9" s="118"/>
      <c r="B9" s="119"/>
      <c r="C9" s="101"/>
      <c r="D9" s="100" t="s">
        <v>233</v>
      </c>
      <c r="E9" s="101"/>
      <c r="F9" s="101"/>
      <c r="G9" s="101"/>
      <c r="H9" s="101"/>
      <c r="I9" s="101"/>
      <c r="J9" s="102"/>
    </row>
    <row r="10" spans="1:10" s="113" customFormat="1" x14ac:dyDescent="0.2">
      <c r="A10" s="118"/>
      <c r="B10" s="119"/>
      <c r="C10" s="101"/>
      <c r="D10" s="100" t="s">
        <v>234</v>
      </c>
      <c r="E10" s="101"/>
      <c r="F10" s="101"/>
      <c r="G10" s="101"/>
      <c r="H10" s="101"/>
      <c r="I10" s="101"/>
      <c r="J10" s="102"/>
    </row>
    <row r="11" spans="1:10" s="113" customFormat="1" ht="13.5" thickBot="1" x14ac:dyDescent="0.25">
      <c r="A11" s="121"/>
      <c r="B11" s="122"/>
      <c r="C11" s="104"/>
      <c r="D11" s="103"/>
      <c r="E11" s="104"/>
      <c r="F11" s="104"/>
      <c r="G11" s="104"/>
      <c r="H11" s="104"/>
      <c r="I11" s="104"/>
      <c r="J11" s="105"/>
    </row>
    <row r="12" spans="1:10" s="113" customFormat="1" ht="13.5" thickBot="1" x14ac:dyDescent="0.25">
      <c r="A12" s="101"/>
      <c r="B12" s="120"/>
      <c r="C12" s="101"/>
      <c r="D12" s="101"/>
      <c r="E12" s="101"/>
      <c r="F12" s="101"/>
      <c r="G12" s="101"/>
      <c r="H12" s="101"/>
      <c r="I12" s="101"/>
      <c r="J12" s="101"/>
    </row>
    <row r="13" spans="1:10" s="113" customFormat="1" ht="13.5" thickBot="1" x14ac:dyDescent="0.25">
      <c r="A13" s="6" t="s">
        <v>4</v>
      </c>
      <c r="B13" s="2" t="s">
        <v>5</v>
      </c>
    </row>
    <row r="14" spans="1:10" s="113" customFormat="1" x14ac:dyDescent="0.2">
      <c r="A14" s="5" t="s">
        <v>6</v>
      </c>
      <c r="B14" s="136">
        <f>Anthropometry!I6</f>
        <v>13448.85</v>
      </c>
      <c r="D14" s="137" t="s">
        <v>250</v>
      </c>
      <c r="E14" s="137"/>
      <c r="F14" s="137"/>
      <c r="G14" s="137"/>
      <c r="H14" s="137"/>
      <c r="I14" s="137"/>
    </row>
    <row r="15" spans="1:10" s="113" customFormat="1" x14ac:dyDescent="0.2">
      <c r="A15" s="5" t="s">
        <v>7</v>
      </c>
      <c r="B15" s="123">
        <f>'Blood Collection'!I25</f>
        <v>14424.789999999999</v>
      </c>
      <c r="D15" s="137" t="s">
        <v>273</v>
      </c>
      <c r="E15" s="137"/>
      <c r="F15" s="137"/>
      <c r="G15" s="137"/>
    </row>
    <row r="16" spans="1:10" s="113" customFormat="1" x14ac:dyDescent="0.2">
      <c r="A16" s="5" t="s">
        <v>8</v>
      </c>
      <c r="B16" s="136">
        <f>HemoCue!I8</f>
        <v>22108.32</v>
      </c>
    </row>
    <row r="17" spans="1:9" s="113" customFormat="1" ht="13.5" thickBot="1" x14ac:dyDescent="0.25">
      <c r="A17" s="95" t="s">
        <v>9</v>
      </c>
      <c r="B17" s="96" t="s">
        <v>10</v>
      </c>
    </row>
    <row r="18" spans="1:9" s="113" customFormat="1" ht="13.5" thickBot="1" x14ac:dyDescent="0.25">
      <c r="A18" s="5" t="s">
        <v>11</v>
      </c>
      <c r="B18" s="123">
        <f>Malaria!I4</f>
        <v>3660</v>
      </c>
      <c r="G18" s="127" t="s">
        <v>239</v>
      </c>
      <c r="H18" s="128" t="s">
        <v>247</v>
      </c>
      <c r="I18" s="129" t="s">
        <v>248</v>
      </c>
    </row>
    <row r="19" spans="1:9" s="113" customFormat="1" x14ac:dyDescent="0.2">
      <c r="A19" s="5" t="s">
        <v>12</v>
      </c>
      <c r="B19" s="123">
        <f>'General Laboratory'!I37</f>
        <v>36322.949999999997</v>
      </c>
      <c r="G19" s="130" t="s">
        <v>240</v>
      </c>
      <c r="H19" s="131">
        <v>1</v>
      </c>
      <c r="I19" s="132">
        <v>8</v>
      </c>
    </row>
    <row r="20" spans="1:9" s="113" customFormat="1" x14ac:dyDescent="0.2">
      <c r="A20" s="95" t="s">
        <v>13</v>
      </c>
      <c r="B20" s="96" t="s">
        <v>14</v>
      </c>
      <c r="G20" s="130" t="s">
        <v>241</v>
      </c>
      <c r="H20" s="131">
        <v>4</v>
      </c>
      <c r="I20" s="132">
        <v>32</v>
      </c>
    </row>
    <row r="21" spans="1:9" s="113" customFormat="1" x14ac:dyDescent="0.2">
      <c r="A21" s="5" t="s">
        <v>15</v>
      </c>
      <c r="B21" s="123">
        <f>Stationary!I19</f>
        <v>1125.3399999999999</v>
      </c>
      <c r="G21" s="130" t="s">
        <v>242</v>
      </c>
      <c r="H21" s="131">
        <v>1</v>
      </c>
      <c r="I21" s="132">
        <v>8</v>
      </c>
    </row>
    <row r="22" spans="1:9" s="113" customFormat="1" x14ac:dyDescent="0.2">
      <c r="A22" s="5"/>
      <c r="B22" s="123"/>
      <c r="G22" s="130" t="s">
        <v>243</v>
      </c>
      <c r="H22" s="131">
        <v>2</v>
      </c>
      <c r="I22" s="132">
        <v>16</v>
      </c>
    </row>
    <row r="23" spans="1:9" s="113" customFormat="1" ht="13.5" thickBot="1" x14ac:dyDescent="0.25">
      <c r="A23" s="100"/>
      <c r="B23" s="123"/>
      <c r="G23" s="130" t="s">
        <v>244</v>
      </c>
      <c r="H23" s="131">
        <v>1</v>
      </c>
      <c r="I23" s="132">
        <v>8</v>
      </c>
    </row>
    <row r="24" spans="1:9" s="113" customFormat="1" ht="13.5" thickBot="1" x14ac:dyDescent="0.25">
      <c r="A24" s="7" t="s">
        <v>16</v>
      </c>
      <c r="B24" s="124">
        <f>SUM(B14:B16,B18:B19,B21)</f>
        <v>91090.25</v>
      </c>
      <c r="G24" s="130" t="s">
        <v>245</v>
      </c>
      <c r="H24" s="131">
        <v>2</v>
      </c>
      <c r="I24" s="132">
        <v>16</v>
      </c>
    </row>
    <row r="25" spans="1:9" s="113" customFormat="1" ht="13.5" thickBot="1" x14ac:dyDescent="0.25">
      <c r="B25" s="125"/>
      <c r="G25" s="133" t="s">
        <v>246</v>
      </c>
      <c r="H25" s="134">
        <v>11</v>
      </c>
      <c r="I25" s="135">
        <v>88</v>
      </c>
    </row>
    <row r="26" spans="1:9" s="113" customFormat="1" x14ac:dyDescent="0.2">
      <c r="B26" s="125"/>
    </row>
    <row r="27" spans="1:9" s="113" customFormat="1" x14ac:dyDescent="0.2">
      <c r="B27" s="125"/>
    </row>
    <row r="28" spans="1:9" s="113" customFormat="1" x14ac:dyDescent="0.2">
      <c r="B28" s="125"/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opLeftCell="B1" workbookViewId="0">
      <selection activeCell="B1" sqref="B1"/>
    </sheetView>
  </sheetViews>
  <sheetFormatPr defaultRowHeight="15" x14ac:dyDescent="0.25"/>
  <cols>
    <col min="1" max="1" width="15.7109375" customWidth="1"/>
    <col min="2" max="2" width="21.85546875" customWidth="1"/>
    <col min="3" max="3" width="9.42578125" customWidth="1"/>
    <col min="4" max="4" width="24.85546875" customWidth="1"/>
    <col min="5" max="5" width="14.28515625" customWidth="1"/>
    <col min="7" max="7" width="10.7109375" customWidth="1"/>
    <col min="9" max="9" width="10.140625" bestFit="1" customWidth="1"/>
    <col min="10" max="10" width="30.85546875" customWidth="1"/>
  </cols>
  <sheetData>
    <row r="1" spans="1:10" ht="56.25" x14ac:dyDescent="0.25">
      <c r="A1" s="8" t="s">
        <v>17</v>
      </c>
      <c r="B1" s="9" t="s">
        <v>18</v>
      </c>
      <c r="C1" s="10" t="s">
        <v>19</v>
      </c>
      <c r="D1" s="10" t="s">
        <v>20</v>
      </c>
      <c r="E1" s="10" t="s">
        <v>21</v>
      </c>
      <c r="F1" s="10" t="s">
        <v>22</v>
      </c>
      <c r="G1" s="10" t="s">
        <v>23</v>
      </c>
      <c r="H1" s="11" t="s">
        <v>24</v>
      </c>
      <c r="I1" s="10" t="s">
        <v>25</v>
      </c>
      <c r="J1" s="10" t="s">
        <v>26</v>
      </c>
    </row>
    <row r="2" spans="1:10" ht="77.25" customHeight="1" x14ac:dyDescent="0.25">
      <c r="A2" s="12">
        <v>1</v>
      </c>
      <c r="B2" s="12" t="s">
        <v>27</v>
      </c>
      <c r="C2" s="13">
        <v>15</v>
      </c>
      <c r="D2" s="14" t="s">
        <v>28</v>
      </c>
      <c r="E2" s="14" t="s">
        <v>29</v>
      </c>
      <c r="F2" s="15">
        <v>425</v>
      </c>
      <c r="G2" s="14" t="s">
        <v>30</v>
      </c>
      <c r="H2" s="16">
        <v>15</v>
      </c>
      <c r="I2" s="15">
        <f>H2*F2</f>
        <v>6375</v>
      </c>
      <c r="J2" s="12"/>
    </row>
    <row r="3" spans="1:10" ht="94.5" customHeight="1" x14ac:dyDescent="0.25">
      <c r="A3" s="12">
        <v>2</v>
      </c>
      <c r="B3" s="12" t="s">
        <v>31</v>
      </c>
      <c r="C3" s="13">
        <v>15</v>
      </c>
      <c r="D3" s="14" t="s">
        <v>32</v>
      </c>
      <c r="E3" s="14" t="s">
        <v>33</v>
      </c>
      <c r="F3" s="15">
        <v>268</v>
      </c>
      <c r="G3" s="14" t="s">
        <v>30</v>
      </c>
      <c r="H3" s="16">
        <v>15</v>
      </c>
      <c r="I3" s="15">
        <f t="shared" ref="I3" si="0">H3*F3</f>
        <v>4020</v>
      </c>
      <c r="J3" s="12"/>
    </row>
    <row r="4" spans="1:10" ht="99.75" customHeight="1" x14ac:dyDescent="0.25">
      <c r="A4" s="12">
        <v>3</v>
      </c>
      <c r="B4" s="12" t="s">
        <v>256</v>
      </c>
      <c r="C4" s="13">
        <v>15</v>
      </c>
      <c r="D4" s="14" t="s">
        <v>257</v>
      </c>
      <c r="E4" s="14" t="s">
        <v>258</v>
      </c>
      <c r="F4" s="15">
        <v>203.59</v>
      </c>
      <c r="G4" s="14" t="s">
        <v>30</v>
      </c>
      <c r="H4" s="16">
        <v>15</v>
      </c>
      <c r="I4" s="15">
        <f t="shared" ref="I4" si="1">H4*F4</f>
        <v>3053.85</v>
      </c>
      <c r="J4" s="12"/>
    </row>
    <row r="5" spans="1:10" ht="15.75" thickBot="1" x14ac:dyDescent="0.3"/>
    <row r="6" spans="1:10" ht="15.75" thickBot="1" x14ac:dyDescent="0.3">
      <c r="A6" s="106" t="s">
        <v>34</v>
      </c>
      <c r="B6" s="108"/>
      <c r="C6" s="109"/>
      <c r="D6" s="107"/>
      <c r="H6" s="17" t="s">
        <v>35</v>
      </c>
      <c r="I6" s="18">
        <f>SUM(I2:I4)</f>
        <v>13448.85</v>
      </c>
    </row>
    <row r="7" spans="1:10" x14ac:dyDescent="0.25">
      <c r="A7" s="110" t="s">
        <v>237</v>
      </c>
      <c r="B7" s="111"/>
      <c r="C7" s="111"/>
      <c r="D7" s="112"/>
    </row>
    <row r="10" spans="1:10" x14ac:dyDescent="0.25">
      <c r="A10" s="19"/>
    </row>
  </sheetData>
  <pageMargins left="0.7" right="0.7" top="0.75" bottom="0.75" header="0.3" footer="0.3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22" workbookViewId="0">
      <selection activeCell="H21" sqref="H21"/>
    </sheetView>
  </sheetViews>
  <sheetFormatPr defaultRowHeight="15" x14ac:dyDescent="0.25"/>
  <cols>
    <col min="1" max="1" width="6.140625" customWidth="1"/>
    <col min="2" max="2" width="21" customWidth="1"/>
    <col min="3" max="3" width="16.5703125" customWidth="1"/>
    <col min="4" max="4" width="15.85546875" customWidth="1"/>
    <col min="5" max="6" width="15.85546875" style="40" customWidth="1"/>
    <col min="7" max="7" width="13.28515625" style="40" customWidth="1"/>
    <col min="8" max="8" width="13.85546875" style="41" bestFit="1" customWidth="1"/>
    <col min="9" max="9" width="12.85546875" customWidth="1"/>
    <col min="10" max="10" width="32.5703125" customWidth="1"/>
  </cols>
  <sheetData>
    <row r="1" spans="1:10" ht="56.25" x14ac:dyDescent="0.25">
      <c r="A1" s="8" t="s">
        <v>17</v>
      </c>
      <c r="B1" s="9" t="s">
        <v>18</v>
      </c>
      <c r="C1" s="10" t="s">
        <v>36</v>
      </c>
      <c r="D1" s="10" t="s">
        <v>20</v>
      </c>
      <c r="E1" s="10" t="s">
        <v>21</v>
      </c>
      <c r="F1" s="10" t="s">
        <v>22</v>
      </c>
      <c r="G1" s="10" t="s">
        <v>23</v>
      </c>
      <c r="H1" s="11" t="s">
        <v>24</v>
      </c>
      <c r="I1" s="10" t="s">
        <v>25</v>
      </c>
      <c r="J1" s="10" t="s">
        <v>26</v>
      </c>
    </row>
    <row r="2" spans="1:10" ht="87.75" customHeight="1" x14ac:dyDescent="0.25">
      <c r="A2" s="20">
        <v>1</v>
      </c>
      <c r="B2" s="21" t="s">
        <v>37</v>
      </c>
      <c r="C2" s="22">
        <v>5486</v>
      </c>
      <c r="D2" s="23" t="s">
        <v>38</v>
      </c>
      <c r="E2" s="23" t="s">
        <v>39</v>
      </c>
      <c r="F2" s="24">
        <v>10.130000000000001</v>
      </c>
      <c r="G2" s="23" t="s">
        <v>40</v>
      </c>
      <c r="H2" s="25">
        <v>55</v>
      </c>
      <c r="I2" s="24">
        <f t="shared" ref="I2:I12" si="0">H2*F2</f>
        <v>557.15000000000009</v>
      </c>
      <c r="J2" s="26"/>
    </row>
    <row r="3" spans="1:10" ht="75.75" customHeight="1" x14ac:dyDescent="0.25">
      <c r="A3" s="20">
        <v>2</v>
      </c>
      <c r="B3" s="21" t="s">
        <v>41</v>
      </c>
      <c r="C3" s="22">
        <v>5486</v>
      </c>
      <c r="D3" s="23" t="s">
        <v>38</v>
      </c>
      <c r="E3" s="23" t="s">
        <v>42</v>
      </c>
      <c r="F3" s="24">
        <v>95.9</v>
      </c>
      <c r="G3" s="23" t="s">
        <v>43</v>
      </c>
      <c r="H3" s="25">
        <v>2</v>
      </c>
      <c r="I3" s="24">
        <f t="shared" si="0"/>
        <v>191.8</v>
      </c>
      <c r="J3" s="26"/>
    </row>
    <row r="4" spans="1:10" ht="84.75" customHeight="1" x14ac:dyDescent="0.25">
      <c r="A4" s="20">
        <v>3</v>
      </c>
      <c r="B4" s="21" t="s">
        <v>44</v>
      </c>
      <c r="C4" s="22">
        <v>5486</v>
      </c>
      <c r="D4" s="23" t="s">
        <v>38</v>
      </c>
      <c r="E4" s="23" t="s">
        <v>45</v>
      </c>
      <c r="F4" s="24">
        <v>14.43</v>
      </c>
      <c r="G4" s="23" t="s">
        <v>40</v>
      </c>
      <c r="H4" s="25">
        <v>55</v>
      </c>
      <c r="I4" s="24">
        <f t="shared" si="0"/>
        <v>793.65</v>
      </c>
      <c r="J4" s="27"/>
    </row>
    <row r="5" spans="1:10" ht="45" x14ac:dyDescent="0.25">
      <c r="A5" s="89">
        <v>4</v>
      </c>
      <c r="B5" s="90" t="s">
        <v>221</v>
      </c>
      <c r="C5" s="91">
        <v>0</v>
      </c>
      <c r="D5" s="89" t="s">
        <v>38</v>
      </c>
      <c r="E5" s="89" t="s">
        <v>46</v>
      </c>
      <c r="F5" s="92">
        <v>7.31</v>
      </c>
      <c r="G5" s="89" t="s">
        <v>40</v>
      </c>
      <c r="H5" s="93">
        <v>0</v>
      </c>
      <c r="I5" s="92">
        <f t="shared" si="0"/>
        <v>0</v>
      </c>
      <c r="J5" s="94" t="s">
        <v>223</v>
      </c>
    </row>
    <row r="6" spans="1:10" ht="63" customHeight="1" x14ac:dyDescent="0.25">
      <c r="A6" s="20">
        <v>5</v>
      </c>
      <c r="B6" s="21" t="s">
        <v>263</v>
      </c>
      <c r="C6" s="22" t="s">
        <v>227</v>
      </c>
      <c r="D6" s="23" t="s">
        <v>38</v>
      </c>
      <c r="E6" s="23" t="s">
        <v>264</v>
      </c>
      <c r="F6" s="24">
        <v>6.57</v>
      </c>
      <c r="G6" s="23" t="s">
        <v>40</v>
      </c>
      <c r="H6" s="25">
        <v>57</v>
      </c>
      <c r="I6" s="24">
        <f t="shared" si="0"/>
        <v>374.49</v>
      </c>
      <c r="J6" s="27"/>
    </row>
    <row r="7" spans="1:10" ht="99" customHeight="1" x14ac:dyDescent="0.25">
      <c r="A7" s="20">
        <v>6</v>
      </c>
      <c r="B7" s="21" t="s">
        <v>222</v>
      </c>
      <c r="C7" s="22">
        <v>5486</v>
      </c>
      <c r="D7" s="23" t="s">
        <v>38</v>
      </c>
      <c r="E7" s="28" t="s">
        <v>47</v>
      </c>
      <c r="F7" s="24">
        <v>34.06</v>
      </c>
      <c r="G7" s="23" t="s">
        <v>40</v>
      </c>
      <c r="H7" s="25">
        <v>55</v>
      </c>
      <c r="I7" s="24">
        <f t="shared" si="0"/>
        <v>1873.3000000000002</v>
      </c>
      <c r="J7" s="27"/>
    </row>
    <row r="8" spans="1:10" ht="99" customHeight="1" x14ac:dyDescent="0.25">
      <c r="A8" s="20">
        <v>7</v>
      </c>
      <c r="B8" s="21" t="s">
        <v>48</v>
      </c>
      <c r="C8" s="29">
        <v>1000</v>
      </c>
      <c r="D8" s="23" t="s">
        <v>38</v>
      </c>
      <c r="E8" s="23" t="s">
        <v>49</v>
      </c>
      <c r="F8" s="24">
        <v>22.14</v>
      </c>
      <c r="G8" s="23" t="s">
        <v>50</v>
      </c>
      <c r="H8" s="25">
        <v>1</v>
      </c>
      <c r="I8" s="24">
        <f t="shared" si="0"/>
        <v>22.14</v>
      </c>
      <c r="J8" s="27"/>
    </row>
    <row r="9" spans="1:10" ht="79.5" customHeight="1" x14ac:dyDescent="0.25">
      <c r="A9" s="20">
        <v>8</v>
      </c>
      <c r="B9" s="21" t="s">
        <v>51</v>
      </c>
      <c r="C9" s="29">
        <v>500</v>
      </c>
      <c r="D9" s="23" t="s">
        <v>38</v>
      </c>
      <c r="E9" s="23" t="s">
        <v>52</v>
      </c>
      <c r="F9" s="24">
        <v>6.22</v>
      </c>
      <c r="G9" s="23" t="s">
        <v>53</v>
      </c>
      <c r="H9" s="25">
        <v>20</v>
      </c>
      <c r="I9" s="24">
        <f t="shared" si="0"/>
        <v>124.39999999999999</v>
      </c>
      <c r="J9" s="27"/>
    </row>
    <row r="10" spans="1:10" ht="22.5" x14ac:dyDescent="0.25">
      <c r="A10" s="89">
        <v>9</v>
      </c>
      <c r="B10" s="90" t="s">
        <v>54</v>
      </c>
      <c r="C10" s="89">
        <v>0</v>
      </c>
      <c r="D10" s="89" t="s">
        <v>38</v>
      </c>
      <c r="E10" s="89" t="s">
        <v>55</v>
      </c>
      <c r="F10" s="92">
        <v>62.82</v>
      </c>
      <c r="G10" s="89" t="s">
        <v>56</v>
      </c>
      <c r="H10" s="93">
        <v>0</v>
      </c>
      <c r="I10" s="92">
        <f t="shared" si="0"/>
        <v>0</v>
      </c>
      <c r="J10" s="94" t="s">
        <v>224</v>
      </c>
    </row>
    <row r="11" spans="1:10" ht="78.75" customHeight="1" x14ac:dyDescent="0.25">
      <c r="A11" s="20">
        <v>10</v>
      </c>
      <c r="B11" s="21" t="s">
        <v>57</v>
      </c>
      <c r="C11" s="22" t="s">
        <v>227</v>
      </c>
      <c r="D11" s="23" t="s">
        <v>38</v>
      </c>
      <c r="E11" s="23" t="s">
        <v>58</v>
      </c>
      <c r="F11" s="24">
        <v>38.770000000000003</v>
      </c>
      <c r="G11" s="23" t="s">
        <v>56</v>
      </c>
      <c r="H11" s="25">
        <v>114</v>
      </c>
      <c r="I11" s="24">
        <f t="shared" si="0"/>
        <v>4419.7800000000007</v>
      </c>
      <c r="J11" s="27"/>
    </row>
    <row r="12" spans="1:10" ht="111" customHeight="1" x14ac:dyDescent="0.25">
      <c r="A12" s="20">
        <v>11</v>
      </c>
      <c r="B12" s="21" t="s">
        <v>59</v>
      </c>
      <c r="C12" s="29">
        <v>12</v>
      </c>
      <c r="D12" s="30" t="s">
        <v>38</v>
      </c>
      <c r="E12" s="30" t="s">
        <v>60</v>
      </c>
      <c r="F12" s="31">
        <v>75.849999999999994</v>
      </c>
      <c r="G12" s="30" t="s">
        <v>61</v>
      </c>
      <c r="H12" s="32">
        <v>3</v>
      </c>
      <c r="I12" s="24">
        <f t="shared" si="0"/>
        <v>227.54999999999998</v>
      </c>
      <c r="J12" s="27"/>
    </row>
    <row r="13" spans="1:10" ht="105.75" customHeight="1" x14ac:dyDescent="0.25">
      <c r="A13" s="20">
        <v>12</v>
      </c>
      <c r="B13" s="21" t="s">
        <v>62</v>
      </c>
      <c r="C13" s="29">
        <v>15</v>
      </c>
      <c r="D13" s="23" t="s">
        <v>38</v>
      </c>
      <c r="E13" s="23" t="s">
        <v>63</v>
      </c>
      <c r="F13" s="24">
        <v>21.84</v>
      </c>
      <c r="G13" s="23" t="s">
        <v>30</v>
      </c>
      <c r="H13" s="25">
        <v>15</v>
      </c>
      <c r="I13" s="24">
        <f>H13*F13</f>
        <v>327.60000000000002</v>
      </c>
      <c r="J13" s="27"/>
    </row>
    <row r="14" spans="1:10" ht="95.25" customHeight="1" x14ac:dyDescent="0.25">
      <c r="A14" s="20">
        <v>13</v>
      </c>
      <c r="B14" s="21" t="s">
        <v>64</v>
      </c>
      <c r="C14" s="29">
        <v>120</v>
      </c>
      <c r="D14" s="23" t="s">
        <v>38</v>
      </c>
      <c r="E14" s="23" t="s">
        <v>65</v>
      </c>
      <c r="F14" s="24">
        <v>100.52</v>
      </c>
      <c r="G14" s="23" t="s">
        <v>66</v>
      </c>
      <c r="H14" s="25">
        <v>1</v>
      </c>
      <c r="I14" s="24">
        <f>H14*F14</f>
        <v>100.52</v>
      </c>
      <c r="J14" s="27"/>
    </row>
    <row r="15" spans="1:10" ht="22.5" x14ac:dyDescent="0.25">
      <c r="A15" s="20">
        <v>14</v>
      </c>
      <c r="B15" s="21" t="s">
        <v>225</v>
      </c>
      <c r="C15" s="29">
        <v>4</v>
      </c>
      <c r="D15" s="23" t="s">
        <v>38</v>
      </c>
      <c r="E15" s="23" t="s">
        <v>67</v>
      </c>
      <c r="F15" s="24">
        <v>24.16</v>
      </c>
      <c r="G15" s="23" t="s">
        <v>68</v>
      </c>
      <c r="H15" s="25">
        <v>4</v>
      </c>
      <c r="I15" s="24">
        <f t="shared" ref="I15" si="1">H15*F15</f>
        <v>96.64</v>
      </c>
      <c r="J15" s="27"/>
    </row>
    <row r="16" spans="1:10" ht="71.25" customHeight="1" x14ac:dyDescent="0.25">
      <c r="A16" s="20">
        <v>15</v>
      </c>
      <c r="B16" s="33" t="s">
        <v>69</v>
      </c>
      <c r="C16" s="29">
        <v>4</v>
      </c>
      <c r="D16" s="24" t="s">
        <v>38</v>
      </c>
      <c r="E16" s="25" t="s">
        <v>70</v>
      </c>
      <c r="F16" s="24">
        <v>317.45</v>
      </c>
      <c r="G16" s="23" t="s">
        <v>30</v>
      </c>
      <c r="H16" s="25">
        <v>4</v>
      </c>
      <c r="I16" s="24">
        <f t="shared" ref="I16:I21" si="2">H16*F16</f>
        <v>1269.8</v>
      </c>
      <c r="J16" s="20"/>
    </row>
    <row r="17" spans="1:10" ht="73.5" customHeight="1" x14ac:dyDescent="0.25">
      <c r="A17" s="20">
        <v>16</v>
      </c>
      <c r="B17" s="34" t="s">
        <v>71</v>
      </c>
      <c r="C17" s="22">
        <v>5486</v>
      </c>
      <c r="D17" s="24" t="s">
        <v>38</v>
      </c>
      <c r="E17" s="25" t="s">
        <v>72</v>
      </c>
      <c r="F17" s="24">
        <v>81.53</v>
      </c>
      <c r="G17" s="24" t="s">
        <v>73</v>
      </c>
      <c r="H17" s="25">
        <v>8</v>
      </c>
      <c r="I17" s="24">
        <f t="shared" si="2"/>
        <v>652.24</v>
      </c>
      <c r="J17" s="20"/>
    </row>
    <row r="18" spans="1:10" ht="65.25" customHeight="1" x14ac:dyDescent="0.25">
      <c r="A18" s="20">
        <v>17</v>
      </c>
      <c r="B18" s="35" t="s">
        <v>74</v>
      </c>
      <c r="C18" s="29">
        <v>4</v>
      </c>
      <c r="D18" s="24" t="s">
        <v>38</v>
      </c>
      <c r="E18" s="25" t="s">
        <v>75</v>
      </c>
      <c r="F18" s="24">
        <v>317.45</v>
      </c>
      <c r="G18" s="24" t="s">
        <v>30</v>
      </c>
      <c r="H18" s="25">
        <v>4</v>
      </c>
      <c r="I18" s="24">
        <f t="shared" si="2"/>
        <v>1269.8</v>
      </c>
      <c r="J18" s="20"/>
    </row>
    <row r="19" spans="1:10" ht="64.5" customHeight="1" x14ac:dyDescent="0.25">
      <c r="A19" s="20">
        <v>18</v>
      </c>
      <c r="B19" s="34" t="s">
        <v>76</v>
      </c>
      <c r="C19" s="22">
        <v>5486</v>
      </c>
      <c r="D19" s="24" t="s">
        <v>38</v>
      </c>
      <c r="E19" s="25" t="s">
        <v>77</v>
      </c>
      <c r="F19" s="24">
        <v>75.260000000000005</v>
      </c>
      <c r="G19" s="24" t="s">
        <v>73</v>
      </c>
      <c r="H19" s="25">
        <v>8</v>
      </c>
      <c r="I19" s="24">
        <f t="shared" si="2"/>
        <v>602.08000000000004</v>
      </c>
      <c r="J19" s="20"/>
    </row>
    <row r="20" spans="1:10" ht="64.5" customHeight="1" x14ac:dyDescent="0.25">
      <c r="A20" s="20">
        <v>19</v>
      </c>
      <c r="B20" s="148" t="s">
        <v>267</v>
      </c>
      <c r="C20" s="22">
        <v>4</v>
      </c>
      <c r="D20" s="31" t="s">
        <v>265</v>
      </c>
      <c r="E20" s="32" t="s">
        <v>266</v>
      </c>
      <c r="F20" s="31">
        <v>221.16</v>
      </c>
      <c r="G20" s="31" t="s">
        <v>30</v>
      </c>
      <c r="H20" s="32">
        <v>4</v>
      </c>
      <c r="I20" s="24">
        <f t="shared" si="2"/>
        <v>884.64</v>
      </c>
      <c r="J20" s="20"/>
    </row>
    <row r="21" spans="1:10" ht="64.5" customHeight="1" x14ac:dyDescent="0.25">
      <c r="A21" s="20">
        <v>20</v>
      </c>
      <c r="B21" s="148" t="s">
        <v>269</v>
      </c>
      <c r="C21" s="22">
        <v>2</v>
      </c>
      <c r="D21" s="31" t="s">
        <v>265</v>
      </c>
      <c r="E21" s="32" t="s">
        <v>268</v>
      </c>
      <c r="F21" s="31">
        <v>239.11</v>
      </c>
      <c r="G21" s="31" t="s">
        <v>270</v>
      </c>
      <c r="H21" s="32">
        <v>2</v>
      </c>
      <c r="I21" s="24">
        <f t="shared" si="2"/>
        <v>478.22</v>
      </c>
      <c r="J21" s="20"/>
    </row>
    <row r="22" spans="1:10" ht="99.75" customHeight="1" x14ac:dyDescent="0.25">
      <c r="A22" s="20">
        <v>21</v>
      </c>
      <c r="B22" s="36" t="s">
        <v>271</v>
      </c>
      <c r="C22" s="12">
        <v>400</v>
      </c>
      <c r="D22" s="37" t="s">
        <v>38</v>
      </c>
      <c r="E22" s="37" t="s">
        <v>78</v>
      </c>
      <c r="F22" s="38">
        <v>18.29</v>
      </c>
      <c r="G22" s="37" t="s">
        <v>79</v>
      </c>
      <c r="H22" s="39">
        <v>1</v>
      </c>
      <c r="I22" s="15">
        <f t="shared" ref="I22:I23" si="3">H22*F22</f>
        <v>18.29</v>
      </c>
      <c r="J22" s="20"/>
    </row>
    <row r="23" spans="1:10" ht="93.75" customHeight="1" x14ac:dyDescent="0.25">
      <c r="A23" s="20">
        <v>22</v>
      </c>
      <c r="B23" s="36" t="s">
        <v>272</v>
      </c>
      <c r="C23" s="12">
        <v>400</v>
      </c>
      <c r="D23" s="37" t="s">
        <v>38</v>
      </c>
      <c r="E23" s="37" t="s">
        <v>80</v>
      </c>
      <c r="F23" s="38">
        <v>46.9</v>
      </c>
      <c r="G23" s="37" t="s">
        <v>81</v>
      </c>
      <c r="H23" s="39">
        <v>3</v>
      </c>
      <c r="I23" s="15">
        <f t="shared" si="3"/>
        <v>140.69999999999999</v>
      </c>
      <c r="J23" s="20"/>
    </row>
    <row r="24" spans="1:10" ht="15.75" thickBot="1" x14ac:dyDescent="0.3"/>
    <row r="25" spans="1:10" ht="15.75" thickBot="1" x14ac:dyDescent="0.3">
      <c r="H25" s="42" t="s">
        <v>16</v>
      </c>
      <c r="I25" s="18">
        <f>SUM(I2:I23)</f>
        <v>14424.789999999999</v>
      </c>
    </row>
    <row r="26" spans="1:10" x14ac:dyDescent="0.25">
      <c r="B26" s="43" t="s">
        <v>3</v>
      </c>
      <c r="C26" s="44">
        <v>4936</v>
      </c>
    </row>
    <row r="27" spans="1:10" x14ac:dyDescent="0.25">
      <c r="B27" s="45" t="s">
        <v>82</v>
      </c>
      <c r="C27" s="46">
        <v>150</v>
      </c>
    </row>
    <row r="28" spans="1:10" x14ac:dyDescent="0.25">
      <c r="B28" s="45" t="s">
        <v>83</v>
      </c>
      <c r="C28" s="46">
        <v>150</v>
      </c>
    </row>
    <row r="29" spans="1:10" x14ac:dyDescent="0.25">
      <c r="B29" s="45" t="s">
        <v>84</v>
      </c>
      <c r="C29" s="46">
        <v>250</v>
      </c>
    </row>
    <row r="30" spans="1:10" x14ac:dyDescent="0.25">
      <c r="B30" s="47" t="s">
        <v>35</v>
      </c>
      <c r="C30" s="48">
        <f>C26+C27+C28+C29</f>
        <v>5486</v>
      </c>
    </row>
    <row r="32" spans="1:10" x14ac:dyDescent="0.25">
      <c r="B32" s="49" t="s">
        <v>85</v>
      </c>
      <c r="C32" s="50" t="s">
        <v>86</v>
      </c>
      <c r="D32" s="51"/>
    </row>
  </sheetData>
  <pageMargins left="0.7" right="0.7" top="0.75" bottom="0.75" header="0.3" footer="0.3"/>
  <pageSetup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opLeftCell="B4" workbookViewId="0">
      <selection activeCell="J10" sqref="J10"/>
    </sheetView>
  </sheetViews>
  <sheetFormatPr defaultRowHeight="15" x14ac:dyDescent="0.25"/>
  <cols>
    <col min="1" max="1" width="3.7109375" customWidth="1"/>
    <col min="2" max="2" width="25.28515625" style="58" customWidth="1"/>
    <col min="3" max="4" width="15.85546875" style="58" customWidth="1"/>
    <col min="5" max="5" width="13.42578125" style="58" customWidth="1"/>
    <col min="6" max="6" width="10.85546875" style="58" customWidth="1"/>
    <col min="7" max="7" width="11.28515625" style="58" customWidth="1"/>
    <col min="8" max="8" width="8.7109375" style="41" customWidth="1"/>
    <col min="9" max="9" width="10.140625" bestFit="1" customWidth="1"/>
    <col min="10" max="10" width="24.85546875" customWidth="1"/>
  </cols>
  <sheetData>
    <row r="1" spans="1:10" ht="33.75" x14ac:dyDescent="0.25">
      <c r="A1" s="52" t="s">
        <v>17</v>
      </c>
      <c r="B1" s="53" t="s">
        <v>18</v>
      </c>
      <c r="C1" s="54" t="s">
        <v>19</v>
      </c>
      <c r="D1" s="54" t="s">
        <v>20</v>
      </c>
      <c r="E1" s="54" t="s">
        <v>21</v>
      </c>
      <c r="F1" s="54" t="s">
        <v>22</v>
      </c>
      <c r="G1" s="54" t="s">
        <v>23</v>
      </c>
      <c r="H1" s="55" t="s">
        <v>24</v>
      </c>
      <c r="I1" s="54" t="s">
        <v>25</v>
      </c>
      <c r="J1" s="54" t="s">
        <v>26</v>
      </c>
    </row>
    <row r="2" spans="1:10" ht="134.25" customHeight="1" x14ac:dyDescent="0.25">
      <c r="A2" s="20">
        <v>1</v>
      </c>
      <c r="B2" s="21" t="s">
        <v>87</v>
      </c>
      <c r="C2" s="20">
        <v>15</v>
      </c>
      <c r="D2" s="23" t="s">
        <v>88</v>
      </c>
      <c r="E2" s="23" t="s">
        <v>87</v>
      </c>
      <c r="F2" s="24">
        <v>900</v>
      </c>
      <c r="G2" s="24" t="s">
        <v>30</v>
      </c>
      <c r="H2" s="25">
        <v>15</v>
      </c>
      <c r="I2" s="24">
        <f t="shared" ref="I2:I6" si="0">H2*F2</f>
        <v>13500</v>
      </c>
      <c r="J2" s="146" t="s">
        <v>253</v>
      </c>
    </row>
    <row r="3" spans="1:10" ht="152.25" customHeight="1" x14ac:dyDescent="0.25">
      <c r="A3" s="20">
        <v>2</v>
      </c>
      <c r="B3" s="21" t="s">
        <v>89</v>
      </c>
      <c r="C3" s="56" t="s">
        <v>90</v>
      </c>
      <c r="D3" s="23" t="s">
        <v>91</v>
      </c>
      <c r="E3" s="23" t="s">
        <v>92</v>
      </c>
      <c r="F3" s="24">
        <v>270</v>
      </c>
      <c r="G3" s="24" t="s">
        <v>93</v>
      </c>
      <c r="H3" s="25">
        <v>28</v>
      </c>
      <c r="I3" s="24">
        <f t="shared" si="0"/>
        <v>7560</v>
      </c>
      <c r="J3" s="146" t="s">
        <v>254</v>
      </c>
    </row>
    <row r="4" spans="1:10" ht="78" customHeight="1" x14ac:dyDescent="0.25">
      <c r="A4" s="20">
        <v>3</v>
      </c>
      <c r="B4" s="21" t="s">
        <v>94</v>
      </c>
      <c r="C4" s="56" t="s">
        <v>90</v>
      </c>
      <c r="D4" s="23" t="s">
        <v>95</v>
      </c>
      <c r="E4" s="23" t="s">
        <v>96</v>
      </c>
      <c r="F4" s="24">
        <v>139.86000000000001</v>
      </c>
      <c r="G4" s="24" t="s">
        <v>97</v>
      </c>
      <c r="H4" s="25">
        <v>2</v>
      </c>
      <c r="I4" s="24">
        <f t="shared" si="0"/>
        <v>279.72000000000003</v>
      </c>
      <c r="J4" s="27"/>
    </row>
    <row r="5" spans="1:10" ht="95.25" customHeight="1" x14ac:dyDescent="0.25">
      <c r="A5" s="20">
        <v>4</v>
      </c>
      <c r="B5" s="21" t="s">
        <v>98</v>
      </c>
      <c r="C5" s="20">
        <v>4</v>
      </c>
      <c r="D5" s="23" t="s">
        <v>38</v>
      </c>
      <c r="E5" s="23" t="s">
        <v>99</v>
      </c>
      <c r="F5" s="24">
        <v>17.149999999999999</v>
      </c>
      <c r="G5" s="24" t="s">
        <v>30</v>
      </c>
      <c r="H5" s="25">
        <v>4</v>
      </c>
      <c r="I5" s="24">
        <f t="shared" si="0"/>
        <v>68.599999999999994</v>
      </c>
      <c r="J5" s="27"/>
    </row>
    <row r="6" spans="1:10" ht="87.75" customHeight="1" x14ac:dyDescent="0.25">
      <c r="A6" s="20">
        <v>5</v>
      </c>
      <c r="B6" s="21" t="s">
        <v>100</v>
      </c>
      <c r="C6" s="20">
        <v>180</v>
      </c>
      <c r="D6" s="23" t="s">
        <v>38</v>
      </c>
      <c r="E6" s="23" t="s">
        <v>101</v>
      </c>
      <c r="F6" s="24">
        <v>1.25</v>
      </c>
      <c r="G6" s="24" t="s">
        <v>30</v>
      </c>
      <c r="H6" s="25">
        <v>560</v>
      </c>
      <c r="I6" s="24">
        <f t="shared" si="0"/>
        <v>700</v>
      </c>
      <c r="J6" s="27"/>
    </row>
    <row r="7" spans="1:10" ht="15.75" thickBot="1" x14ac:dyDescent="0.3">
      <c r="B7" s="57"/>
      <c r="D7" s="59"/>
      <c r="E7" s="60"/>
      <c r="F7" s="61"/>
      <c r="G7" s="62"/>
      <c r="H7"/>
    </row>
    <row r="8" spans="1:10" ht="15.75" thickBot="1" x14ac:dyDescent="0.3">
      <c r="B8" s="43" t="s">
        <v>3</v>
      </c>
      <c r="C8" s="44">
        <v>4936</v>
      </c>
      <c r="H8" s="63" t="s">
        <v>16</v>
      </c>
      <c r="I8" s="18">
        <f>SUM(I2:I6)</f>
        <v>22108.32</v>
      </c>
    </row>
    <row r="9" spans="1:10" x14ac:dyDescent="0.25">
      <c r="B9" s="45" t="s">
        <v>82</v>
      </c>
      <c r="C9" s="46">
        <v>150</v>
      </c>
    </row>
    <row r="10" spans="1:10" x14ac:dyDescent="0.25">
      <c r="B10" s="45" t="s">
        <v>83</v>
      </c>
      <c r="C10" s="46">
        <v>150</v>
      </c>
      <c r="D10"/>
      <c r="E10"/>
      <c r="F10"/>
    </row>
    <row r="11" spans="1:10" x14ac:dyDescent="0.25">
      <c r="B11" s="45" t="s">
        <v>84</v>
      </c>
      <c r="C11" s="46">
        <v>250</v>
      </c>
      <c r="D11"/>
      <c r="E11"/>
      <c r="F11"/>
    </row>
    <row r="12" spans="1:10" x14ac:dyDescent="0.25">
      <c r="B12" s="47" t="s">
        <v>35</v>
      </c>
      <c r="C12" s="48">
        <f>C8+C9+C10+C11</f>
        <v>5486</v>
      </c>
      <c r="D12"/>
      <c r="E12"/>
      <c r="F12"/>
    </row>
    <row r="13" spans="1:10" x14ac:dyDescent="0.25">
      <c r="B13" s="64"/>
      <c r="C13"/>
      <c r="D13"/>
      <c r="E13"/>
      <c r="F13"/>
    </row>
    <row r="14" spans="1:10" x14ac:dyDescent="0.25">
      <c r="B14" s="106" t="s">
        <v>238</v>
      </c>
      <c r="C14" s="108"/>
      <c r="D14" s="109"/>
      <c r="E14" s="107"/>
    </row>
    <row r="15" spans="1:10" x14ac:dyDescent="0.25">
      <c r="B15" s="110" t="s">
        <v>237</v>
      </c>
      <c r="C15" s="111"/>
      <c r="D15" s="111"/>
      <c r="E15" s="112"/>
    </row>
    <row r="16" spans="1:10" x14ac:dyDescent="0.25">
      <c r="B16" s="64"/>
    </row>
    <row r="18" spans="2:8" x14ac:dyDescent="0.25">
      <c r="B18" s="65"/>
      <c r="C18"/>
      <c r="D18"/>
      <c r="E18"/>
      <c r="F18"/>
      <c r="G18"/>
      <c r="H18"/>
    </row>
  </sheetData>
  <pageMargins left="0.7" right="0.7" top="0.75" bottom="0.75" header="0.3" footer="0.3"/>
  <pageSetup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J2" sqref="J2"/>
    </sheetView>
  </sheetViews>
  <sheetFormatPr defaultRowHeight="15" x14ac:dyDescent="0.25"/>
  <cols>
    <col min="1" max="1" width="4.7109375" customWidth="1"/>
    <col min="2" max="2" width="20.28515625" customWidth="1"/>
    <col min="4" max="4" width="26.85546875" customWidth="1"/>
    <col min="5" max="5" width="11.42578125" customWidth="1"/>
    <col min="6" max="6" width="11.28515625" customWidth="1"/>
    <col min="7" max="7" width="15" customWidth="1"/>
    <col min="8" max="8" width="12.140625" customWidth="1"/>
    <col min="9" max="9" width="11.7109375" customWidth="1"/>
    <col min="10" max="10" width="26.28515625" customWidth="1"/>
  </cols>
  <sheetData>
    <row r="1" spans="1:10" ht="56.25" x14ac:dyDescent="0.25">
      <c r="A1" s="52" t="s">
        <v>17</v>
      </c>
      <c r="B1" s="53" t="s">
        <v>18</v>
      </c>
      <c r="C1" s="54" t="s">
        <v>19</v>
      </c>
      <c r="D1" s="54" t="s">
        <v>20</v>
      </c>
      <c r="E1" s="54" t="s">
        <v>21</v>
      </c>
      <c r="F1" s="54" t="s">
        <v>22</v>
      </c>
      <c r="G1" s="54" t="s">
        <v>23</v>
      </c>
      <c r="H1" s="55" t="s">
        <v>24</v>
      </c>
      <c r="I1" s="54" t="s">
        <v>25</v>
      </c>
      <c r="J1" s="54" t="s">
        <v>26</v>
      </c>
    </row>
    <row r="2" spans="1:10" ht="126" customHeight="1" x14ac:dyDescent="0.25">
      <c r="A2" s="20">
        <v>1</v>
      </c>
      <c r="B2" s="20" t="s">
        <v>235</v>
      </c>
      <c r="C2" s="66">
        <v>5486</v>
      </c>
      <c r="D2" s="23" t="s">
        <v>220</v>
      </c>
      <c r="E2" s="23" t="s">
        <v>236</v>
      </c>
      <c r="F2" s="24">
        <v>20</v>
      </c>
      <c r="G2" s="24" t="s">
        <v>102</v>
      </c>
      <c r="H2" s="25">
        <v>183</v>
      </c>
      <c r="I2" s="24">
        <f t="shared" ref="I2" si="0">H2*F2</f>
        <v>3660</v>
      </c>
      <c r="J2" s="146" t="s">
        <v>255</v>
      </c>
    </row>
    <row r="3" spans="1:10" ht="15.75" thickBot="1" x14ac:dyDescent="0.3">
      <c r="B3" s="57"/>
      <c r="C3" s="58"/>
      <c r="D3" s="59"/>
      <c r="E3" s="60"/>
      <c r="F3" s="61"/>
      <c r="G3" s="62"/>
    </row>
    <row r="4" spans="1:10" ht="15.75" thickBot="1" x14ac:dyDescent="0.3">
      <c r="B4" s="43" t="s">
        <v>3</v>
      </c>
      <c r="C4" s="44">
        <v>4936</v>
      </c>
      <c r="D4" s="58"/>
      <c r="E4" s="58"/>
      <c r="F4" s="58"/>
      <c r="G4" s="58"/>
      <c r="H4" s="63" t="s">
        <v>16</v>
      </c>
      <c r="I4" s="18">
        <f>I2</f>
        <v>3660</v>
      </c>
    </row>
    <row r="5" spans="1:10" x14ac:dyDescent="0.25">
      <c r="B5" s="45" t="s">
        <v>82</v>
      </c>
      <c r="C5" s="46">
        <v>150</v>
      </c>
      <c r="D5" s="58"/>
      <c r="E5" s="58"/>
      <c r="F5" s="58"/>
      <c r="G5" s="58"/>
      <c r="H5" s="41"/>
    </row>
    <row r="6" spans="1:10" x14ac:dyDescent="0.25">
      <c r="B6" s="45" t="s">
        <v>83</v>
      </c>
      <c r="C6" s="46">
        <v>150</v>
      </c>
      <c r="G6" s="58"/>
      <c r="H6" s="41"/>
    </row>
    <row r="7" spans="1:10" x14ac:dyDescent="0.25">
      <c r="B7" s="45" t="s">
        <v>84</v>
      </c>
      <c r="C7" s="46">
        <v>250</v>
      </c>
      <c r="G7" s="58"/>
      <c r="H7" s="41"/>
    </row>
    <row r="8" spans="1:10" x14ac:dyDescent="0.25">
      <c r="B8" s="47" t="s">
        <v>35</v>
      </c>
      <c r="C8" s="48">
        <f>C4+C5+C6+C7</f>
        <v>5486</v>
      </c>
      <c r="G8" s="58"/>
      <c r="H8" s="41"/>
    </row>
    <row r="9" spans="1:10" x14ac:dyDescent="0.25">
      <c r="B9" s="64"/>
      <c r="G9" s="58"/>
      <c r="H9" s="41"/>
    </row>
  </sheetData>
  <pageMargins left="0.7" right="0.7" top="0.75" bottom="0.75" header="0.3" footer="0.3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8" workbookViewId="0">
      <selection activeCell="I33" sqref="I33"/>
    </sheetView>
  </sheetViews>
  <sheetFormatPr defaultRowHeight="15" x14ac:dyDescent="0.25"/>
  <cols>
    <col min="1" max="1" width="6.140625" customWidth="1"/>
    <col min="2" max="2" width="21" customWidth="1"/>
    <col min="3" max="3" width="16.5703125" customWidth="1"/>
    <col min="4" max="4" width="15.85546875" customWidth="1"/>
    <col min="5" max="5" width="21.42578125" style="40" customWidth="1"/>
    <col min="6" max="6" width="15.85546875" style="40" customWidth="1"/>
    <col min="7" max="7" width="13.28515625" style="40" customWidth="1"/>
    <col min="8" max="8" width="13.85546875" style="41" bestFit="1" customWidth="1"/>
    <col min="9" max="9" width="12.85546875" customWidth="1"/>
    <col min="10" max="10" width="24.28515625" customWidth="1"/>
  </cols>
  <sheetData>
    <row r="1" spans="1:10" ht="56.25" x14ac:dyDescent="0.25">
      <c r="A1" s="8" t="s">
        <v>17</v>
      </c>
      <c r="B1" s="9" t="s">
        <v>18</v>
      </c>
      <c r="C1" s="10" t="s">
        <v>36</v>
      </c>
      <c r="D1" s="10" t="s">
        <v>20</v>
      </c>
      <c r="E1" s="10" t="s">
        <v>21</v>
      </c>
      <c r="F1" s="10" t="s">
        <v>22</v>
      </c>
      <c r="G1" s="10" t="s">
        <v>23</v>
      </c>
      <c r="H1" s="11" t="s">
        <v>24</v>
      </c>
      <c r="I1" s="10" t="s">
        <v>25</v>
      </c>
      <c r="J1" s="10" t="s">
        <v>26</v>
      </c>
    </row>
    <row r="2" spans="1:10" ht="86.25" customHeight="1" x14ac:dyDescent="0.25">
      <c r="A2" s="20">
        <v>1</v>
      </c>
      <c r="B2" s="29" t="s">
        <v>103</v>
      </c>
      <c r="C2" s="12" t="s">
        <v>104</v>
      </c>
      <c r="D2" s="14" t="s">
        <v>38</v>
      </c>
      <c r="E2" s="14" t="s">
        <v>105</v>
      </c>
      <c r="F2" s="15">
        <v>62.09</v>
      </c>
      <c r="G2" s="14" t="s">
        <v>106</v>
      </c>
      <c r="H2" s="16">
        <v>8</v>
      </c>
      <c r="I2" s="15">
        <f t="shared" ref="I2:I21" si="0">H2*F2</f>
        <v>496.72</v>
      </c>
      <c r="J2" s="12"/>
    </row>
    <row r="3" spans="1:10" ht="112.5" customHeight="1" x14ac:dyDescent="0.25">
      <c r="A3" s="20">
        <v>2</v>
      </c>
      <c r="B3" s="29" t="s">
        <v>107</v>
      </c>
      <c r="C3" s="12">
        <v>6</v>
      </c>
      <c r="D3" s="14" t="s">
        <v>38</v>
      </c>
      <c r="E3" s="14" t="s">
        <v>108</v>
      </c>
      <c r="F3" s="15">
        <v>89.35</v>
      </c>
      <c r="G3" s="14" t="s">
        <v>109</v>
      </c>
      <c r="H3" s="16">
        <v>6</v>
      </c>
      <c r="I3" s="15">
        <f t="shared" si="0"/>
        <v>536.09999999999991</v>
      </c>
      <c r="J3" s="67"/>
    </row>
    <row r="4" spans="1:10" ht="128.25" customHeight="1" x14ac:dyDescent="0.25">
      <c r="A4" s="20">
        <v>3</v>
      </c>
      <c r="B4" s="29" t="s">
        <v>110</v>
      </c>
      <c r="C4" s="12">
        <v>50</v>
      </c>
      <c r="D4" s="14" t="s">
        <v>38</v>
      </c>
      <c r="E4" s="14" t="s">
        <v>111</v>
      </c>
      <c r="F4" s="15">
        <v>50.21</v>
      </c>
      <c r="G4" s="14" t="s">
        <v>112</v>
      </c>
      <c r="H4" s="16">
        <v>3</v>
      </c>
      <c r="I4" s="15">
        <f t="shared" si="0"/>
        <v>150.63</v>
      </c>
      <c r="J4" s="67"/>
    </row>
    <row r="5" spans="1:10" ht="110.25" customHeight="1" x14ac:dyDescent="0.25">
      <c r="A5" s="20">
        <v>4</v>
      </c>
      <c r="B5" s="29" t="s">
        <v>226</v>
      </c>
      <c r="C5" s="12" t="s">
        <v>113</v>
      </c>
      <c r="D5" s="14" t="s">
        <v>38</v>
      </c>
      <c r="E5" s="14" t="s">
        <v>114</v>
      </c>
      <c r="F5" s="15">
        <v>35</v>
      </c>
      <c r="G5" s="14" t="s">
        <v>113</v>
      </c>
      <c r="H5" s="16">
        <v>1</v>
      </c>
      <c r="I5" s="15">
        <f t="shared" si="0"/>
        <v>35</v>
      </c>
      <c r="J5" s="67"/>
    </row>
    <row r="6" spans="1:10" ht="106.5" customHeight="1" x14ac:dyDescent="0.25">
      <c r="A6" s="20">
        <v>5</v>
      </c>
      <c r="B6" s="29" t="s">
        <v>115</v>
      </c>
      <c r="C6" s="12" t="s">
        <v>116</v>
      </c>
      <c r="D6" s="14" t="s">
        <v>117</v>
      </c>
      <c r="E6" s="14" t="s">
        <v>118</v>
      </c>
      <c r="F6" s="15">
        <v>15</v>
      </c>
      <c r="G6" s="14" t="s">
        <v>119</v>
      </c>
      <c r="H6" s="16">
        <v>7</v>
      </c>
      <c r="I6" s="15">
        <f t="shared" si="0"/>
        <v>105</v>
      </c>
      <c r="J6" s="67"/>
    </row>
    <row r="7" spans="1:10" ht="90.75" customHeight="1" x14ac:dyDescent="0.25">
      <c r="A7" s="20">
        <v>6</v>
      </c>
      <c r="B7" s="29" t="s">
        <v>120</v>
      </c>
      <c r="C7" s="29" t="s">
        <v>121</v>
      </c>
      <c r="D7" s="37" t="s">
        <v>38</v>
      </c>
      <c r="E7" s="37" t="s">
        <v>122</v>
      </c>
      <c r="F7" s="38">
        <v>151.62</v>
      </c>
      <c r="G7" s="37" t="s">
        <v>123</v>
      </c>
      <c r="H7" s="39">
        <v>5</v>
      </c>
      <c r="I7" s="15">
        <f t="shared" si="0"/>
        <v>758.1</v>
      </c>
      <c r="J7" s="67"/>
    </row>
    <row r="8" spans="1:10" ht="83.25" customHeight="1" x14ac:dyDescent="0.25">
      <c r="A8" s="20">
        <v>7</v>
      </c>
      <c r="B8" s="29" t="s">
        <v>124</v>
      </c>
      <c r="C8" s="29" t="s">
        <v>125</v>
      </c>
      <c r="D8" s="37" t="s">
        <v>38</v>
      </c>
      <c r="E8" s="37" t="s">
        <v>126</v>
      </c>
      <c r="F8" s="38">
        <v>151.62</v>
      </c>
      <c r="G8" s="37" t="s">
        <v>123</v>
      </c>
      <c r="H8" s="39">
        <v>10</v>
      </c>
      <c r="I8" s="15">
        <f t="shared" si="0"/>
        <v>1516.2</v>
      </c>
      <c r="J8" s="67"/>
    </row>
    <row r="9" spans="1:10" ht="87" customHeight="1" x14ac:dyDescent="0.25">
      <c r="A9" s="20">
        <v>8</v>
      </c>
      <c r="B9" s="29" t="s">
        <v>127</v>
      </c>
      <c r="C9" s="29" t="s">
        <v>121</v>
      </c>
      <c r="D9" s="37" t="s">
        <v>38</v>
      </c>
      <c r="E9" s="37" t="s">
        <v>128</v>
      </c>
      <c r="F9" s="38">
        <v>151.62</v>
      </c>
      <c r="G9" s="37" t="s">
        <v>123</v>
      </c>
      <c r="H9" s="39">
        <v>5</v>
      </c>
      <c r="I9" s="15">
        <f t="shared" si="0"/>
        <v>758.1</v>
      </c>
      <c r="J9" s="67"/>
    </row>
    <row r="10" spans="1:10" ht="138" customHeight="1" x14ac:dyDescent="0.25">
      <c r="A10" s="20">
        <v>9</v>
      </c>
      <c r="B10" s="29" t="s">
        <v>129</v>
      </c>
      <c r="C10" s="68">
        <v>5486</v>
      </c>
      <c r="D10" s="14" t="s">
        <v>38</v>
      </c>
      <c r="E10" s="14" t="s">
        <v>130</v>
      </c>
      <c r="F10" s="15">
        <v>59.22</v>
      </c>
      <c r="G10" s="14" t="s">
        <v>66</v>
      </c>
      <c r="H10" s="16">
        <v>11</v>
      </c>
      <c r="I10" s="15">
        <f t="shared" si="0"/>
        <v>651.41999999999996</v>
      </c>
      <c r="J10" s="67"/>
    </row>
    <row r="11" spans="1:10" ht="126.75" customHeight="1" x14ac:dyDescent="0.25">
      <c r="A11" s="20">
        <v>10</v>
      </c>
      <c r="B11" s="29" t="s">
        <v>131</v>
      </c>
      <c r="C11" s="12" t="s">
        <v>132</v>
      </c>
      <c r="D11" s="14" t="s">
        <v>38</v>
      </c>
      <c r="E11" s="14">
        <v>502004565</v>
      </c>
      <c r="F11" s="15">
        <v>48.36</v>
      </c>
      <c r="G11" s="14" t="s">
        <v>133</v>
      </c>
      <c r="H11" s="16">
        <v>2</v>
      </c>
      <c r="I11" s="15">
        <f t="shared" si="0"/>
        <v>96.72</v>
      </c>
      <c r="J11" s="67"/>
    </row>
    <row r="12" spans="1:10" ht="126" customHeight="1" x14ac:dyDescent="0.25">
      <c r="A12" s="20">
        <v>11</v>
      </c>
      <c r="B12" s="29" t="s">
        <v>134</v>
      </c>
      <c r="C12" s="12" t="s">
        <v>132</v>
      </c>
      <c r="D12" s="14" t="s">
        <v>38</v>
      </c>
      <c r="E12" s="14" t="s">
        <v>135</v>
      </c>
      <c r="F12" s="15">
        <v>49.4</v>
      </c>
      <c r="G12" s="14" t="s">
        <v>50</v>
      </c>
      <c r="H12" s="16">
        <v>2</v>
      </c>
      <c r="I12" s="15">
        <f t="shared" si="0"/>
        <v>98.8</v>
      </c>
      <c r="J12" s="27"/>
    </row>
    <row r="13" spans="1:10" ht="90" customHeight="1" x14ac:dyDescent="0.25">
      <c r="A13" s="20">
        <v>12</v>
      </c>
      <c r="B13" s="29" t="s">
        <v>136</v>
      </c>
      <c r="C13" s="29" t="s">
        <v>284</v>
      </c>
      <c r="D13" s="69" t="s">
        <v>38</v>
      </c>
      <c r="E13" s="23" t="s">
        <v>137</v>
      </c>
      <c r="F13" s="15">
        <v>27.28</v>
      </c>
      <c r="G13" s="14" t="s">
        <v>79</v>
      </c>
      <c r="H13" s="16">
        <v>33</v>
      </c>
      <c r="I13" s="15">
        <f t="shared" si="0"/>
        <v>900.24</v>
      </c>
      <c r="J13" s="67"/>
    </row>
    <row r="14" spans="1:10" ht="134.25" customHeight="1" x14ac:dyDescent="0.25">
      <c r="A14" s="20">
        <v>13</v>
      </c>
      <c r="B14" s="29" t="s">
        <v>138</v>
      </c>
      <c r="C14" s="29" t="s">
        <v>294</v>
      </c>
      <c r="D14" s="37" t="s">
        <v>139</v>
      </c>
      <c r="E14" s="37" t="s">
        <v>140</v>
      </c>
      <c r="F14" s="38">
        <v>1.8</v>
      </c>
      <c r="G14" s="37" t="s">
        <v>30</v>
      </c>
      <c r="H14" s="39">
        <v>280</v>
      </c>
      <c r="I14" s="15">
        <f t="shared" si="0"/>
        <v>504</v>
      </c>
      <c r="J14" s="67"/>
    </row>
    <row r="15" spans="1:10" ht="90" x14ac:dyDescent="0.25">
      <c r="A15" s="20">
        <v>14</v>
      </c>
      <c r="B15" s="29" t="s">
        <v>141</v>
      </c>
      <c r="C15" s="29" t="s">
        <v>294</v>
      </c>
      <c r="D15" s="37" t="s">
        <v>139</v>
      </c>
      <c r="E15" s="37" t="s">
        <v>142</v>
      </c>
      <c r="F15" s="38">
        <v>1.7</v>
      </c>
      <c r="G15" s="37" t="s">
        <v>30</v>
      </c>
      <c r="H15" s="39">
        <v>280</v>
      </c>
      <c r="I15" s="15">
        <f t="shared" si="0"/>
        <v>476</v>
      </c>
      <c r="J15" s="67"/>
    </row>
    <row r="16" spans="1:10" ht="78" customHeight="1" x14ac:dyDescent="0.25">
      <c r="A16" s="20">
        <v>15</v>
      </c>
      <c r="B16" s="29" t="s">
        <v>143</v>
      </c>
      <c r="C16" s="12">
        <v>8</v>
      </c>
      <c r="D16" s="14" t="s">
        <v>38</v>
      </c>
      <c r="E16" s="14" t="s">
        <v>144</v>
      </c>
      <c r="F16" s="15">
        <v>12.82</v>
      </c>
      <c r="G16" s="14" t="s">
        <v>30</v>
      </c>
      <c r="H16" s="16">
        <v>8</v>
      </c>
      <c r="I16" s="15">
        <f t="shared" si="0"/>
        <v>102.56</v>
      </c>
      <c r="J16" s="67"/>
    </row>
    <row r="17" spans="1:10" ht="33.75" x14ac:dyDescent="0.25">
      <c r="A17" s="20">
        <v>16</v>
      </c>
      <c r="B17" s="29" t="s">
        <v>145</v>
      </c>
      <c r="C17" s="29" t="s">
        <v>146</v>
      </c>
      <c r="D17" s="37" t="s">
        <v>147</v>
      </c>
      <c r="E17" s="37"/>
      <c r="F17" s="38"/>
      <c r="G17" s="37"/>
      <c r="H17" s="39"/>
      <c r="I17" s="15">
        <f t="shared" si="0"/>
        <v>0</v>
      </c>
      <c r="J17" s="12"/>
    </row>
    <row r="18" spans="1:10" ht="118.5" customHeight="1" x14ac:dyDescent="0.25">
      <c r="A18" s="20">
        <v>17</v>
      </c>
      <c r="B18" s="29" t="s">
        <v>148</v>
      </c>
      <c r="C18" s="68">
        <v>5486</v>
      </c>
      <c r="D18" s="14" t="s">
        <v>149</v>
      </c>
      <c r="E18" s="14" t="s">
        <v>251</v>
      </c>
      <c r="F18" s="15">
        <v>59.71</v>
      </c>
      <c r="G18" s="14" t="s">
        <v>50</v>
      </c>
      <c r="H18" s="16">
        <v>6</v>
      </c>
      <c r="I18" s="15">
        <f t="shared" si="0"/>
        <v>358.26</v>
      </c>
      <c r="J18" s="67"/>
    </row>
    <row r="19" spans="1:10" ht="111" customHeight="1" x14ac:dyDescent="0.25">
      <c r="A19" s="138">
        <v>18</v>
      </c>
      <c r="B19" s="138" t="s">
        <v>150</v>
      </c>
      <c r="C19" s="139" t="s">
        <v>151</v>
      </c>
      <c r="D19" s="138" t="s">
        <v>38</v>
      </c>
      <c r="E19" s="140" t="s">
        <v>152</v>
      </c>
      <c r="F19" s="141">
        <v>307.33999999999997</v>
      </c>
      <c r="G19" s="142" t="s">
        <v>153</v>
      </c>
      <c r="H19" s="143">
        <v>0</v>
      </c>
      <c r="I19" s="144">
        <f t="shared" si="0"/>
        <v>0</v>
      </c>
      <c r="J19" s="145" t="s">
        <v>252</v>
      </c>
    </row>
    <row r="20" spans="1:10" ht="106.5" customHeight="1" x14ac:dyDescent="0.25">
      <c r="A20" s="20">
        <v>19</v>
      </c>
      <c r="B20" s="29" t="s">
        <v>261</v>
      </c>
      <c r="C20" s="29" t="s">
        <v>294</v>
      </c>
      <c r="D20" s="37" t="s">
        <v>38</v>
      </c>
      <c r="E20" s="37" t="s">
        <v>260</v>
      </c>
      <c r="F20" s="38">
        <v>133.93</v>
      </c>
      <c r="G20" s="37" t="s">
        <v>66</v>
      </c>
      <c r="H20" s="39">
        <v>56</v>
      </c>
      <c r="I20" s="15">
        <f t="shared" si="0"/>
        <v>7500.08</v>
      </c>
      <c r="J20" s="147" t="s">
        <v>262</v>
      </c>
    </row>
    <row r="21" spans="1:10" ht="94.5" customHeight="1" x14ac:dyDescent="0.25">
      <c r="A21" s="20">
        <v>20</v>
      </c>
      <c r="B21" s="29" t="s">
        <v>154</v>
      </c>
      <c r="C21" s="12">
        <v>15</v>
      </c>
      <c r="D21" s="37" t="s">
        <v>38</v>
      </c>
      <c r="E21" s="37" t="s">
        <v>155</v>
      </c>
      <c r="F21" s="38">
        <v>67.12</v>
      </c>
      <c r="G21" s="37" t="s">
        <v>61</v>
      </c>
      <c r="H21" s="39">
        <v>4</v>
      </c>
      <c r="I21" s="15">
        <f t="shared" si="0"/>
        <v>268.48</v>
      </c>
      <c r="J21" s="67"/>
    </row>
    <row r="22" spans="1:10" ht="82.5" customHeight="1" x14ac:dyDescent="0.25">
      <c r="A22" s="20">
        <v>21</v>
      </c>
      <c r="B22" s="29" t="s">
        <v>156</v>
      </c>
      <c r="C22" s="70">
        <v>15</v>
      </c>
      <c r="D22" s="23" t="s">
        <v>157</v>
      </c>
      <c r="E22" s="71" t="s">
        <v>158</v>
      </c>
      <c r="F22" s="24">
        <v>23.48</v>
      </c>
      <c r="G22" s="37" t="s">
        <v>30</v>
      </c>
      <c r="H22" s="23">
        <v>15</v>
      </c>
      <c r="I22" s="24">
        <f>F22*H22</f>
        <v>352.2</v>
      </c>
      <c r="J22" s="20"/>
    </row>
    <row r="23" spans="1:10" ht="87.75" customHeight="1" x14ac:dyDescent="0.25">
      <c r="A23" s="20">
        <v>22</v>
      </c>
      <c r="B23" s="29" t="s">
        <v>275</v>
      </c>
      <c r="C23" s="70">
        <v>4</v>
      </c>
      <c r="D23" s="23" t="s">
        <v>38</v>
      </c>
      <c r="E23" s="71" t="s">
        <v>159</v>
      </c>
      <c r="F23" s="24">
        <v>479.18</v>
      </c>
      <c r="G23" s="37" t="s">
        <v>30</v>
      </c>
      <c r="H23" s="23">
        <v>4</v>
      </c>
      <c r="I23" s="24">
        <f>F23*H23</f>
        <v>1916.72</v>
      </c>
      <c r="J23" s="20"/>
    </row>
    <row r="24" spans="1:10" ht="87.75" customHeight="1" x14ac:dyDescent="0.25">
      <c r="A24" s="20">
        <v>23</v>
      </c>
      <c r="B24" s="29" t="s">
        <v>274</v>
      </c>
      <c r="C24" s="70">
        <v>4</v>
      </c>
      <c r="D24" s="23" t="s">
        <v>276</v>
      </c>
      <c r="E24" s="71" t="s">
        <v>277</v>
      </c>
      <c r="F24" s="24">
        <v>275</v>
      </c>
      <c r="G24" s="37" t="s">
        <v>30</v>
      </c>
      <c r="H24" s="23">
        <v>4</v>
      </c>
      <c r="I24" s="24">
        <f>F24*H24</f>
        <v>1100</v>
      </c>
      <c r="J24" s="20"/>
    </row>
    <row r="25" spans="1:10" ht="95.25" customHeight="1" x14ac:dyDescent="0.25">
      <c r="A25" s="20">
        <v>24</v>
      </c>
      <c r="B25" s="29" t="s">
        <v>160</v>
      </c>
      <c r="C25" s="70">
        <v>4</v>
      </c>
      <c r="D25" s="72" t="s">
        <v>161</v>
      </c>
      <c r="E25" s="71" t="s">
        <v>162</v>
      </c>
      <c r="F25" s="24">
        <v>150</v>
      </c>
      <c r="G25" s="37" t="s">
        <v>30</v>
      </c>
      <c r="H25" s="23">
        <v>4</v>
      </c>
      <c r="I25" s="24">
        <f t="shared" ref="I25:I35" si="1">F25*H25</f>
        <v>600</v>
      </c>
      <c r="J25" s="20"/>
    </row>
    <row r="26" spans="1:10" ht="95.25" customHeight="1" x14ac:dyDescent="0.25">
      <c r="A26" s="20">
        <v>25</v>
      </c>
      <c r="B26" s="29" t="s">
        <v>289</v>
      </c>
      <c r="C26" s="70">
        <v>8</v>
      </c>
      <c r="D26" s="23" t="s">
        <v>38</v>
      </c>
      <c r="E26" s="71" t="s">
        <v>290</v>
      </c>
      <c r="F26" s="24">
        <v>30</v>
      </c>
      <c r="G26" s="37" t="s">
        <v>30</v>
      </c>
      <c r="H26" s="23">
        <v>8</v>
      </c>
      <c r="I26" s="24">
        <f t="shared" si="1"/>
        <v>240</v>
      </c>
      <c r="J26" s="20"/>
    </row>
    <row r="27" spans="1:10" ht="95.25" customHeight="1" x14ac:dyDescent="0.25">
      <c r="A27" s="20">
        <v>26</v>
      </c>
      <c r="B27" s="29" t="s">
        <v>291</v>
      </c>
      <c r="C27" s="70">
        <v>240</v>
      </c>
      <c r="D27" s="23" t="s">
        <v>38</v>
      </c>
      <c r="E27" s="23" t="s">
        <v>292</v>
      </c>
      <c r="F27" s="24">
        <v>25.55</v>
      </c>
      <c r="G27" s="37" t="s">
        <v>293</v>
      </c>
      <c r="H27" s="23">
        <v>6</v>
      </c>
      <c r="I27" s="24">
        <f t="shared" si="1"/>
        <v>153.30000000000001</v>
      </c>
      <c r="J27" s="20"/>
    </row>
    <row r="28" spans="1:10" ht="82.5" customHeight="1" x14ac:dyDescent="0.25">
      <c r="A28" s="20">
        <v>27</v>
      </c>
      <c r="B28" s="73" t="s">
        <v>163</v>
      </c>
      <c r="C28" s="22">
        <v>24</v>
      </c>
      <c r="D28" s="23" t="s">
        <v>38</v>
      </c>
      <c r="E28" s="25" t="s">
        <v>164</v>
      </c>
      <c r="F28" s="24">
        <v>38.92</v>
      </c>
      <c r="G28" s="24" t="s">
        <v>165</v>
      </c>
      <c r="H28" s="25">
        <v>2</v>
      </c>
      <c r="I28" s="24">
        <f t="shared" si="1"/>
        <v>77.84</v>
      </c>
      <c r="J28" s="20"/>
    </row>
    <row r="29" spans="1:10" ht="138.75" customHeight="1" x14ac:dyDescent="0.25">
      <c r="A29" s="20">
        <v>28</v>
      </c>
      <c r="B29" s="36" t="s">
        <v>166</v>
      </c>
      <c r="C29" s="22">
        <v>1</v>
      </c>
      <c r="D29" s="24" t="s">
        <v>38</v>
      </c>
      <c r="E29" s="25">
        <v>956</v>
      </c>
      <c r="F29" s="24">
        <v>7600</v>
      </c>
      <c r="G29" s="24" t="s">
        <v>30</v>
      </c>
      <c r="H29" s="25">
        <v>1</v>
      </c>
      <c r="I29" s="24">
        <f t="shared" si="1"/>
        <v>7600</v>
      </c>
      <c r="J29" s="20"/>
    </row>
    <row r="30" spans="1:10" x14ac:dyDescent="0.25">
      <c r="A30" s="20">
        <v>29</v>
      </c>
      <c r="B30" s="36" t="s">
        <v>167</v>
      </c>
      <c r="C30" s="22">
        <v>8</v>
      </c>
      <c r="D30" s="24" t="s">
        <v>38</v>
      </c>
      <c r="E30" s="25" t="s">
        <v>168</v>
      </c>
      <c r="F30" s="24">
        <v>169.92</v>
      </c>
      <c r="G30" s="24" t="s">
        <v>165</v>
      </c>
      <c r="H30" s="25">
        <v>1</v>
      </c>
      <c r="I30" s="24">
        <f t="shared" si="1"/>
        <v>169.92</v>
      </c>
      <c r="J30" s="20"/>
    </row>
    <row r="31" spans="1:10" ht="33.75" x14ac:dyDescent="0.25">
      <c r="A31" s="20">
        <v>30</v>
      </c>
      <c r="B31" s="36" t="s">
        <v>169</v>
      </c>
      <c r="C31" s="22">
        <v>8</v>
      </c>
      <c r="D31" s="24" t="s">
        <v>38</v>
      </c>
      <c r="E31" s="25" t="s">
        <v>170</v>
      </c>
      <c r="F31" s="24">
        <v>512.91999999999996</v>
      </c>
      <c r="G31" s="24" t="s">
        <v>165</v>
      </c>
      <c r="H31" s="25">
        <v>1</v>
      </c>
      <c r="I31" s="24">
        <f t="shared" si="1"/>
        <v>512.91999999999996</v>
      </c>
      <c r="J31" s="20" t="s">
        <v>259</v>
      </c>
    </row>
    <row r="32" spans="1:10" x14ac:dyDescent="0.25">
      <c r="A32" s="152">
        <v>31</v>
      </c>
      <c r="B32" s="158" t="s">
        <v>295</v>
      </c>
      <c r="C32" s="154">
        <v>1</v>
      </c>
      <c r="D32" s="155" t="s">
        <v>95</v>
      </c>
      <c r="E32" s="156"/>
      <c r="F32" s="155">
        <v>5000</v>
      </c>
      <c r="G32" s="155" t="s">
        <v>30</v>
      </c>
      <c r="H32" s="156">
        <v>1</v>
      </c>
      <c r="I32" s="155">
        <v>5000</v>
      </c>
      <c r="J32" s="152" t="s">
        <v>296</v>
      </c>
    </row>
    <row r="33" spans="1:10" ht="131.25" customHeight="1" x14ac:dyDescent="0.25">
      <c r="A33" s="20">
        <v>32</v>
      </c>
      <c r="B33" s="36" t="s">
        <v>171</v>
      </c>
      <c r="C33" s="22">
        <v>72</v>
      </c>
      <c r="D33" s="24" t="s">
        <v>38</v>
      </c>
      <c r="E33" s="25" t="s">
        <v>172</v>
      </c>
      <c r="F33" s="24">
        <v>171.91</v>
      </c>
      <c r="G33" s="24" t="s">
        <v>173</v>
      </c>
      <c r="H33" s="25">
        <v>4</v>
      </c>
      <c r="I33" s="24">
        <f>F33*H33</f>
        <v>687.64</v>
      </c>
      <c r="J33" s="20"/>
    </row>
    <row r="34" spans="1:10" ht="125.25" customHeight="1" x14ac:dyDescent="0.25">
      <c r="A34" s="152">
        <v>33</v>
      </c>
      <c r="B34" s="153" t="s">
        <v>174</v>
      </c>
      <c r="C34" s="154">
        <v>2</v>
      </c>
      <c r="D34" s="155" t="s">
        <v>175</v>
      </c>
      <c r="E34" s="156" t="s">
        <v>176</v>
      </c>
      <c r="F34" s="155">
        <v>650</v>
      </c>
      <c r="G34" s="155" t="s">
        <v>30</v>
      </c>
      <c r="H34" s="156">
        <v>2</v>
      </c>
      <c r="I34" s="155">
        <f t="shared" ref="I34" si="2">F34*H34</f>
        <v>1300</v>
      </c>
      <c r="J34" s="157" t="s">
        <v>249</v>
      </c>
    </row>
    <row r="35" spans="1:10" ht="85.5" customHeight="1" x14ac:dyDescent="0.25">
      <c r="A35" s="152">
        <v>34</v>
      </c>
      <c r="B35" s="152" t="s">
        <v>177</v>
      </c>
      <c r="C35" s="154">
        <v>2</v>
      </c>
      <c r="D35" s="155" t="s">
        <v>175</v>
      </c>
      <c r="E35" s="156" t="s">
        <v>178</v>
      </c>
      <c r="F35" s="155">
        <v>650</v>
      </c>
      <c r="G35" s="155" t="s">
        <v>30</v>
      </c>
      <c r="H35" s="156">
        <v>2</v>
      </c>
      <c r="I35" s="155">
        <f t="shared" si="1"/>
        <v>1300</v>
      </c>
      <c r="J35" s="157" t="s">
        <v>249</v>
      </c>
    </row>
    <row r="36" spans="1:10" ht="15.75" thickBot="1" x14ac:dyDescent="0.3"/>
    <row r="37" spans="1:10" ht="15.75" thickBot="1" x14ac:dyDescent="0.3">
      <c r="B37" s="43" t="s">
        <v>3</v>
      </c>
      <c r="C37" s="44">
        <v>4936</v>
      </c>
      <c r="H37" s="42" t="s">
        <v>16</v>
      </c>
      <c r="I37" s="18">
        <f>SUM(I2:I35)</f>
        <v>36322.949999999997</v>
      </c>
    </row>
    <row r="38" spans="1:10" x14ac:dyDescent="0.25">
      <c r="B38" s="45" t="s">
        <v>82</v>
      </c>
      <c r="C38" s="46">
        <v>150</v>
      </c>
    </row>
    <row r="39" spans="1:10" x14ac:dyDescent="0.25">
      <c r="B39" s="45" t="s">
        <v>83</v>
      </c>
      <c r="C39" s="46">
        <v>150</v>
      </c>
      <c r="E39" s="74"/>
    </row>
    <row r="40" spans="1:10" x14ac:dyDescent="0.25">
      <c r="B40" s="45" t="s">
        <v>84</v>
      </c>
      <c r="C40" s="46">
        <v>250</v>
      </c>
    </row>
    <row r="41" spans="1:10" x14ac:dyDescent="0.25">
      <c r="B41" s="47" t="s">
        <v>35</v>
      </c>
      <c r="C41" s="48">
        <f>C37+C38+C39+C40</f>
        <v>5486</v>
      </c>
    </row>
    <row r="43" spans="1:10" x14ac:dyDescent="0.25">
      <c r="B43" s="75" t="s">
        <v>179</v>
      </c>
      <c r="C43" s="76"/>
      <c r="D43" s="76"/>
      <c r="E43" s="76"/>
      <c r="F43" s="76"/>
      <c r="G43" s="76"/>
    </row>
    <row r="44" spans="1:10" x14ac:dyDescent="0.25">
      <c r="B44" s="77" t="s">
        <v>288</v>
      </c>
      <c r="C44" s="77"/>
      <c r="D44" s="76"/>
      <c r="E44" s="76"/>
      <c r="F44" s="76"/>
      <c r="G44" s="76"/>
    </row>
    <row r="45" spans="1:10" x14ac:dyDescent="0.25">
      <c r="B45" s="75" t="s">
        <v>280</v>
      </c>
      <c r="C45" s="76"/>
      <c r="D45" s="76"/>
      <c r="E45" s="76"/>
      <c r="F45" s="76"/>
      <c r="G45" s="76"/>
    </row>
    <row r="46" spans="1:10" x14ac:dyDescent="0.25">
      <c r="B46" s="149" t="s">
        <v>279</v>
      </c>
      <c r="C46" s="150"/>
      <c r="D46" s="150"/>
      <c r="E46" s="150"/>
      <c r="F46" s="150"/>
      <c r="G46" s="150"/>
      <c r="H46" s="151" t="s">
        <v>287</v>
      </c>
      <c r="I46" s="150"/>
    </row>
    <row r="47" spans="1:10" x14ac:dyDescent="0.25">
      <c r="B47" s="75" t="s">
        <v>285</v>
      </c>
      <c r="C47" s="76"/>
      <c r="D47" s="76"/>
      <c r="E47" s="76"/>
      <c r="F47" s="76"/>
      <c r="G47" s="76"/>
    </row>
    <row r="48" spans="1:10" x14ac:dyDescent="0.25">
      <c r="B48" s="75" t="s">
        <v>286</v>
      </c>
      <c r="C48" s="76"/>
      <c r="D48" s="76"/>
      <c r="E48" s="76"/>
      <c r="F48" s="76"/>
      <c r="G48" s="76"/>
    </row>
    <row r="49" spans="2:7" x14ac:dyDescent="0.25">
      <c r="B49" s="75" t="s">
        <v>282</v>
      </c>
      <c r="C49" s="76"/>
      <c r="D49" s="76"/>
      <c r="E49" s="76"/>
      <c r="F49" s="76"/>
      <c r="G49" s="76"/>
    </row>
    <row r="50" spans="2:7" x14ac:dyDescent="0.25">
      <c r="B50" s="75" t="s">
        <v>281</v>
      </c>
      <c r="C50" s="76"/>
      <c r="D50" s="76"/>
      <c r="E50" s="76"/>
      <c r="F50" s="76"/>
      <c r="G50" s="76"/>
    </row>
    <row r="52" spans="2:7" x14ac:dyDescent="0.25">
      <c r="B52" s="77" t="s">
        <v>278</v>
      </c>
      <c r="C52" s="76"/>
      <c r="D52" s="76"/>
      <c r="E52" s="76"/>
    </row>
    <row r="53" spans="2:7" x14ac:dyDescent="0.25">
      <c r="B53" s="75" t="s">
        <v>283</v>
      </c>
      <c r="C53" s="76"/>
      <c r="D53" s="76"/>
      <c r="E53" s="76"/>
    </row>
  </sheetData>
  <pageMargins left="0.7" right="0.7" top="0.75" bottom="0.75" header="0.3" footer="0.3"/>
  <pageSetup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/>
  </sheetViews>
  <sheetFormatPr defaultRowHeight="15" x14ac:dyDescent="0.25"/>
  <cols>
    <col min="1" max="1" width="7.28515625" style="83" customWidth="1"/>
    <col min="2" max="2" width="21.5703125" style="83" customWidth="1"/>
    <col min="3" max="3" width="12.7109375" style="83" customWidth="1"/>
    <col min="4" max="5" width="13.7109375" style="83" customWidth="1"/>
    <col min="6" max="6" width="10.28515625" style="83" customWidth="1"/>
    <col min="7" max="7" width="12.85546875" style="85" customWidth="1"/>
    <col min="8" max="8" width="10.85546875" customWidth="1"/>
    <col min="9" max="9" width="18.140625" customWidth="1"/>
    <col min="10" max="10" width="17.140625" customWidth="1"/>
  </cols>
  <sheetData>
    <row r="1" spans="1:13" ht="78.75" x14ac:dyDescent="0.25">
      <c r="A1" s="8" t="s">
        <v>17</v>
      </c>
      <c r="B1" s="9" t="s">
        <v>18</v>
      </c>
      <c r="C1" s="10" t="s">
        <v>36</v>
      </c>
      <c r="D1" s="10" t="s">
        <v>20</v>
      </c>
      <c r="E1" s="10" t="s">
        <v>21</v>
      </c>
      <c r="F1" s="10" t="s">
        <v>22</v>
      </c>
      <c r="G1" s="10" t="s">
        <v>23</v>
      </c>
      <c r="H1" s="11" t="s">
        <v>24</v>
      </c>
      <c r="I1" s="10" t="s">
        <v>25</v>
      </c>
      <c r="J1" s="10" t="s">
        <v>26</v>
      </c>
      <c r="K1" s="78"/>
      <c r="L1" s="78"/>
      <c r="M1" s="79"/>
    </row>
    <row r="2" spans="1:13" ht="33.75" x14ac:dyDescent="0.25">
      <c r="A2" s="29">
        <v>1</v>
      </c>
      <c r="B2" s="29" t="s">
        <v>180</v>
      </c>
      <c r="C2" s="29">
        <v>88</v>
      </c>
      <c r="D2" s="23" t="s">
        <v>181</v>
      </c>
      <c r="E2" s="71">
        <v>991992</v>
      </c>
      <c r="F2" s="24">
        <v>1.19</v>
      </c>
      <c r="G2" s="23" t="s">
        <v>30</v>
      </c>
      <c r="H2" s="71">
        <v>88</v>
      </c>
      <c r="I2" s="24">
        <f>F2*H2</f>
        <v>104.72</v>
      </c>
      <c r="J2" s="80"/>
      <c r="K2" s="79"/>
      <c r="L2" s="79"/>
      <c r="M2" s="79"/>
    </row>
    <row r="3" spans="1:13" ht="33.75" x14ac:dyDescent="0.25">
      <c r="A3" s="29">
        <v>2</v>
      </c>
      <c r="B3" s="29" t="s">
        <v>182</v>
      </c>
      <c r="C3" s="29">
        <v>352</v>
      </c>
      <c r="D3" s="23" t="s">
        <v>183</v>
      </c>
      <c r="E3" s="71">
        <v>423582</v>
      </c>
      <c r="F3" s="24">
        <v>0.99</v>
      </c>
      <c r="G3" s="23" t="s">
        <v>184</v>
      </c>
      <c r="H3" s="71">
        <v>30</v>
      </c>
      <c r="I3" s="24">
        <f t="shared" ref="I3:I17" si="0">F3*H3</f>
        <v>29.7</v>
      </c>
      <c r="J3" s="81"/>
    </row>
    <row r="4" spans="1:13" ht="33.75" x14ac:dyDescent="0.25">
      <c r="A4" s="29">
        <v>3</v>
      </c>
      <c r="B4" s="29" t="s">
        <v>185</v>
      </c>
      <c r="C4" s="29">
        <v>352</v>
      </c>
      <c r="D4" s="23" t="s">
        <v>186</v>
      </c>
      <c r="E4" s="71">
        <v>107580</v>
      </c>
      <c r="F4" s="24">
        <v>0.68</v>
      </c>
      <c r="G4" s="23" t="s">
        <v>187</v>
      </c>
      <c r="H4" s="71">
        <v>30</v>
      </c>
      <c r="I4" s="24">
        <f t="shared" si="0"/>
        <v>20.400000000000002</v>
      </c>
      <c r="J4" s="81"/>
    </row>
    <row r="5" spans="1:13" ht="33.75" x14ac:dyDescent="0.25">
      <c r="A5" s="29">
        <v>4</v>
      </c>
      <c r="B5" s="29" t="s">
        <v>188</v>
      </c>
      <c r="C5" s="29">
        <v>88</v>
      </c>
      <c r="D5" s="23" t="s">
        <v>189</v>
      </c>
      <c r="E5" s="71">
        <v>501833</v>
      </c>
      <c r="F5" s="24">
        <v>0.69</v>
      </c>
      <c r="G5" s="23" t="s">
        <v>30</v>
      </c>
      <c r="H5" s="71">
        <v>88</v>
      </c>
      <c r="I5" s="24">
        <f t="shared" si="0"/>
        <v>60.72</v>
      </c>
      <c r="J5" s="81"/>
    </row>
    <row r="6" spans="1:13" ht="33.75" x14ac:dyDescent="0.25">
      <c r="A6" s="29">
        <v>5</v>
      </c>
      <c r="B6" s="29" t="s">
        <v>190</v>
      </c>
      <c r="C6" s="29">
        <v>88</v>
      </c>
      <c r="D6" s="23" t="s">
        <v>191</v>
      </c>
      <c r="E6" s="71">
        <v>251322</v>
      </c>
      <c r="F6" s="24">
        <v>0.25</v>
      </c>
      <c r="G6" s="23" t="s">
        <v>30</v>
      </c>
      <c r="H6" s="71">
        <v>88</v>
      </c>
      <c r="I6" s="24">
        <f t="shared" si="0"/>
        <v>22</v>
      </c>
      <c r="J6" s="81"/>
    </row>
    <row r="7" spans="1:13" ht="33.75" x14ac:dyDescent="0.25">
      <c r="A7" s="29">
        <v>6</v>
      </c>
      <c r="B7" s="29" t="s">
        <v>192</v>
      </c>
      <c r="C7" s="29">
        <v>176</v>
      </c>
      <c r="D7" s="23" t="s">
        <v>193</v>
      </c>
      <c r="E7" s="71">
        <v>203349</v>
      </c>
      <c r="F7" s="24">
        <v>6.69</v>
      </c>
      <c r="G7" s="23" t="s">
        <v>184</v>
      </c>
      <c r="H7" s="71">
        <v>15</v>
      </c>
      <c r="I7" s="24">
        <f t="shared" si="0"/>
        <v>100.35000000000001</v>
      </c>
      <c r="J7" s="81"/>
    </row>
    <row r="8" spans="1:13" ht="33.75" x14ac:dyDescent="0.25">
      <c r="A8" s="29">
        <v>7</v>
      </c>
      <c r="B8" s="29" t="s">
        <v>194</v>
      </c>
      <c r="C8" s="29">
        <v>72</v>
      </c>
      <c r="D8" s="23" t="s">
        <v>195</v>
      </c>
      <c r="E8" s="71">
        <v>202334</v>
      </c>
      <c r="F8" s="24">
        <v>1.89</v>
      </c>
      <c r="G8" s="23" t="s">
        <v>30</v>
      </c>
      <c r="H8" s="71">
        <v>72</v>
      </c>
      <c r="I8" s="24">
        <f t="shared" si="0"/>
        <v>136.07999999999998</v>
      </c>
      <c r="J8" s="81"/>
    </row>
    <row r="9" spans="1:13" ht="45" x14ac:dyDescent="0.25">
      <c r="A9" s="29">
        <v>8</v>
      </c>
      <c r="B9" s="29" t="s">
        <v>196</v>
      </c>
      <c r="C9" s="29">
        <v>18</v>
      </c>
      <c r="D9" s="23" t="s">
        <v>197</v>
      </c>
      <c r="E9" s="71">
        <v>825182</v>
      </c>
      <c r="F9" s="24">
        <v>6.29</v>
      </c>
      <c r="G9" s="23" t="s">
        <v>198</v>
      </c>
      <c r="H9" s="71">
        <v>2</v>
      </c>
      <c r="I9" s="24">
        <f t="shared" si="0"/>
        <v>12.58</v>
      </c>
      <c r="J9" s="81"/>
    </row>
    <row r="10" spans="1:13" ht="33.75" x14ac:dyDescent="0.25">
      <c r="A10" s="29">
        <v>9</v>
      </c>
      <c r="B10" s="29" t="s">
        <v>199</v>
      </c>
      <c r="C10" s="29">
        <v>72</v>
      </c>
      <c r="D10" s="23" t="s">
        <v>200</v>
      </c>
      <c r="E10" s="71">
        <v>429266</v>
      </c>
      <c r="F10" s="24">
        <v>0.28999999999999998</v>
      </c>
      <c r="G10" s="23" t="s">
        <v>201</v>
      </c>
      <c r="H10" s="71">
        <v>72</v>
      </c>
      <c r="I10" s="24">
        <f t="shared" si="0"/>
        <v>20.88</v>
      </c>
      <c r="J10" s="81"/>
    </row>
    <row r="11" spans="1:13" ht="33.75" x14ac:dyDescent="0.25">
      <c r="A11" s="29">
        <v>10</v>
      </c>
      <c r="B11" s="29" t="s">
        <v>202</v>
      </c>
      <c r="C11" s="29">
        <v>18</v>
      </c>
      <c r="D11" s="23" t="s">
        <v>203</v>
      </c>
      <c r="E11" s="71">
        <v>427181</v>
      </c>
      <c r="F11" s="24">
        <v>5.99</v>
      </c>
      <c r="G11" s="23" t="s">
        <v>30</v>
      </c>
      <c r="H11" s="71">
        <v>18</v>
      </c>
      <c r="I11" s="24">
        <f t="shared" si="0"/>
        <v>107.82000000000001</v>
      </c>
      <c r="J11" s="81"/>
    </row>
    <row r="12" spans="1:13" ht="33.75" x14ac:dyDescent="0.25">
      <c r="A12" s="29">
        <v>11</v>
      </c>
      <c r="B12" s="29" t="s">
        <v>204</v>
      </c>
      <c r="C12" s="29">
        <v>18</v>
      </c>
      <c r="D12" s="23" t="s">
        <v>205</v>
      </c>
      <c r="E12" s="71">
        <v>749601</v>
      </c>
      <c r="F12" s="24">
        <v>0.99</v>
      </c>
      <c r="G12" s="23" t="s">
        <v>206</v>
      </c>
      <c r="H12" s="71">
        <v>18</v>
      </c>
      <c r="I12" s="24">
        <f t="shared" si="0"/>
        <v>17.82</v>
      </c>
      <c r="J12" s="81"/>
    </row>
    <row r="13" spans="1:13" ht="33.75" x14ac:dyDescent="0.25">
      <c r="A13" s="29">
        <v>12</v>
      </c>
      <c r="B13" s="29" t="s">
        <v>207</v>
      </c>
      <c r="C13" s="29">
        <v>18</v>
      </c>
      <c r="D13" s="23" t="s">
        <v>208</v>
      </c>
      <c r="E13" s="71">
        <v>739021</v>
      </c>
      <c r="F13" s="24">
        <v>2.19</v>
      </c>
      <c r="G13" s="23" t="s">
        <v>209</v>
      </c>
      <c r="H13" s="71">
        <v>18</v>
      </c>
      <c r="I13" s="24">
        <f t="shared" si="0"/>
        <v>39.42</v>
      </c>
      <c r="J13" s="81"/>
    </row>
    <row r="14" spans="1:13" ht="45" x14ac:dyDescent="0.25">
      <c r="A14" s="29">
        <v>13</v>
      </c>
      <c r="B14" s="29" t="s">
        <v>210</v>
      </c>
      <c r="C14" s="29">
        <v>18</v>
      </c>
      <c r="D14" s="23" t="s">
        <v>211</v>
      </c>
      <c r="E14" s="71">
        <v>452001</v>
      </c>
      <c r="F14" s="24">
        <v>7.49</v>
      </c>
      <c r="G14" s="23" t="s">
        <v>212</v>
      </c>
      <c r="H14" s="71">
        <v>18</v>
      </c>
      <c r="I14" s="24">
        <f t="shared" si="0"/>
        <v>134.82</v>
      </c>
      <c r="J14" s="81"/>
    </row>
    <row r="15" spans="1:13" ht="33.75" x14ac:dyDescent="0.25">
      <c r="A15" s="29">
        <v>14</v>
      </c>
      <c r="B15" s="29" t="s">
        <v>213</v>
      </c>
      <c r="C15" s="29">
        <v>18</v>
      </c>
      <c r="D15" s="23" t="s">
        <v>214</v>
      </c>
      <c r="E15" s="71">
        <v>616915</v>
      </c>
      <c r="F15" s="24">
        <v>6.42</v>
      </c>
      <c r="G15" s="23" t="s">
        <v>215</v>
      </c>
      <c r="H15" s="71">
        <v>6</v>
      </c>
      <c r="I15" s="24">
        <f t="shared" si="0"/>
        <v>38.519999999999996</v>
      </c>
      <c r="J15" s="81"/>
    </row>
    <row r="16" spans="1:13" ht="33.75" x14ac:dyDescent="0.25">
      <c r="A16" s="29">
        <v>15</v>
      </c>
      <c r="B16" s="29" t="s">
        <v>216</v>
      </c>
      <c r="C16" s="29">
        <v>18</v>
      </c>
      <c r="D16" s="23" t="s">
        <v>217</v>
      </c>
      <c r="E16" s="71">
        <v>458612</v>
      </c>
      <c r="F16" s="24">
        <v>4.3899999999999997</v>
      </c>
      <c r="G16" s="23" t="s">
        <v>218</v>
      </c>
      <c r="H16" s="71">
        <v>9</v>
      </c>
      <c r="I16" s="24">
        <f t="shared" si="0"/>
        <v>39.51</v>
      </c>
      <c r="J16" s="81"/>
    </row>
    <row r="17" spans="1:10" x14ac:dyDescent="0.25">
      <c r="A17" s="29">
        <v>16</v>
      </c>
      <c r="B17" s="82" t="s">
        <v>219</v>
      </c>
      <c r="C17" s="82">
        <v>24</v>
      </c>
      <c r="D17" s="23"/>
      <c r="E17" s="71"/>
      <c r="F17" s="24">
        <v>10</v>
      </c>
      <c r="G17" s="71" t="s">
        <v>30</v>
      </c>
      <c r="H17" s="71">
        <v>24</v>
      </c>
      <c r="I17" s="24">
        <f t="shared" si="0"/>
        <v>240</v>
      </c>
      <c r="J17" s="81"/>
    </row>
    <row r="18" spans="1:10" x14ac:dyDescent="0.25">
      <c r="B18" s="84"/>
    </row>
    <row r="19" spans="1:10" x14ac:dyDescent="0.25">
      <c r="B19" s="86"/>
      <c r="H19" s="87" t="s">
        <v>35</v>
      </c>
      <c r="I19" s="88">
        <f>SUM(I2:I17)</f>
        <v>1125.3399999999999</v>
      </c>
    </row>
  </sheetData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Parameters</vt:lpstr>
      <vt:lpstr>Anthropometry</vt:lpstr>
      <vt:lpstr>Blood Collection</vt:lpstr>
      <vt:lpstr>HemoCue</vt:lpstr>
      <vt:lpstr>Malaria</vt:lpstr>
      <vt:lpstr>General Laboratory</vt:lpstr>
      <vt:lpstr>Stationary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Whitehead, Ralph (Donnie) (CDC/ONDIEH/NCEH)</dc:creator>
  <cp:lastModifiedBy>Whitehead, Ralph (Donnie) (CDC/ONDIEH/NCEH)</cp:lastModifiedBy>
  <cp:lastPrinted>2012-04-25T12:18:38Z</cp:lastPrinted>
  <dcterms:created xsi:type="dcterms:W3CDTF">2012-03-27T12:08:14Z</dcterms:created>
  <dcterms:modified xsi:type="dcterms:W3CDTF">2012-04-25T12:18:41Z</dcterms:modified>
</cp:coreProperties>
</file>